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714" activeTab="10"/>
  </bookViews>
  <sheets>
    <sheet name="Banks" sheetId="45" r:id="rId1"/>
    <sheet name="OUT_1RUS" sheetId="42" r:id="rId2"/>
    <sheet name="OUT_4RUS" sheetId="43" r:id="rId3"/>
    <sheet name="Complementary_Inf_Rus" sheetId="44" r:id="rId4"/>
    <sheet name="General_Checks" sheetId="27" state="hidden" r:id="rId5"/>
    <sheet name="OUT_1" sheetId="2" r:id="rId6"/>
    <sheet name="OUT_1_Check" sheetId="19" state="hidden" r:id="rId7"/>
    <sheet name="OUT_2_Check" sheetId="21" state="hidden" r:id="rId8"/>
    <sheet name="OUT_3_Check" sheetId="22" state="hidden" r:id="rId9"/>
    <sheet name="OUT_4" sheetId="14" r:id="rId10"/>
    <sheet name="Complementary_Inf" sheetId="39" r:id="rId11"/>
    <sheet name="OUT_4_Check" sheetId="28" state="hidden" r:id="rId12"/>
    <sheet name="CDS_Check" sheetId="36" state="hidden" r:id="rId13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0">Complementary_Inf!$A$1:$E$19</definedName>
    <definedName name="_xlnm.Print_Area" localSheetId="3">Complementary_Inf_Rus!$A$1:$E$19</definedName>
    <definedName name="_xlnm.Print_Area" localSheetId="5">OUT_1!$A$1:$AS$55</definedName>
    <definedName name="_xlnm.Print_Area" localSheetId="6">OUT_1_Check!$A$1:$AJ$56</definedName>
    <definedName name="_xlnm.Print_Area" localSheetId="1">OUT_1RUS!$A$1:$AS$55</definedName>
    <definedName name="_xlnm.Print_Area" localSheetId="7">OUT_2_Check!#REF!</definedName>
    <definedName name="_xlnm.Print_Area" localSheetId="8">OUT_3_Check!$A$1:$O$43</definedName>
    <definedName name="_xlnm.Print_Area" localSheetId="9">OUT_4!$A$1:$P$37</definedName>
    <definedName name="_xlnm.Print_Area" localSheetId="11">OUT_4_Check!$A$1:$S$38</definedName>
    <definedName name="_xlnm.Print_Area" localSheetId="2">OUT_4RUS!$A$1:$P$34</definedName>
  </definedNames>
  <calcPr calcId="162913"/>
</workbook>
</file>

<file path=xl/calcChain.xml><?xml version="1.0" encoding="utf-8"?>
<calcChain xmlns="http://schemas.openxmlformats.org/spreadsheetml/2006/main">
  <c r="D17" i="36" l="1"/>
  <c r="E17" i="36"/>
  <c r="D18" i="36"/>
  <c r="E18" i="36"/>
  <c r="D19" i="36"/>
  <c r="E19" i="36"/>
  <c r="D20" i="36"/>
  <c r="E20" i="36"/>
  <c r="F20" i="36"/>
  <c r="G20" i="36"/>
  <c r="H20" i="36"/>
  <c r="I20" i="36"/>
  <c r="D26" i="36"/>
  <c r="E26" i="36"/>
  <c r="D28" i="36"/>
  <c r="E28" i="36"/>
  <c r="J28" i="36"/>
  <c r="K28" i="36"/>
  <c r="D15" i="44"/>
  <c r="D16" i="44"/>
  <c r="D17" i="44"/>
  <c r="E9" i="27"/>
  <c r="AS15" i="2"/>
  <c r="AS16" i="2"/>
  <c r="AS17" i="2"/>
  <c r="D18" i="2"/>
  <c r="E18" i="2"/>
  <c r="F18" i="2"/>
  <c r="G18" i="2"/>
  <c r="H18" i="2"/>
  <c r="AS18" i="2" s="1"/>
  <c r="I18" i="2"/>
  <c r="J18" i="2"/>
  <c r="K18" i="2"/>
  <c r="L18" i="2"/>
  <c r="M18" i="2"/>
  <c r="N18" i="2"/>
  <c r="O18" i="2"/>
  <c r="P18" i="2"/>
  <c r="P46" i="2" s="1"/>
  <c r="P47" i="19" s="1"/>
  <c r="Q18" i="2"/>
  <c r="R18" i="2"/>
  <c r="S18" i="2"/>
  <c r="T18" i="2"/>
  <c r="U18" i="2"/>
  <c r="V18" i="2"/>
  <c r="W18" i="2"/>
  <c r="X18" i="2"/>
  <c r="X46" i="2" s="1"/>
  <c r="X47" i="19" s="1"/>
  <c r="Y18" i="2"/>
  <c r="Z18" i="2"/>
  <c r="AA18" i="2"/>
  <c r="AB18" i="2"/>
  <c r="AC18" i="2"/>
  <c r="AD18" i="2"/>
  <c r="AE18" i="2"/>
  <c r="AF18" i="2"/>
  <c r="AF46" i="2" s="1"/>
  <c r="AF47" i="19" s="1"/>
  <c r="AG18" i="2"/>
  <c r="AH18" i="2"/>
  <c r="AI18" i="2"/>
  <c r="AJ18" i="2"/>
  <c r="AK18" i="2"/>
  <c r="AL18" i="2"/>
  <c r="AM18" i="2"/>
  <c r="AN18" i="2"/>
  <c r="AN46" i="2" s="1"/>
  <c r="AN47" i="19" s="1"/>
  <c r="AO18" i="2"/>
  <c r="AP18" i="2"/>
  <c r="AQ18" i="2"/>
  <c r="AR18" i="2"/>
  <c r="AS22" i="2"/>
  <c r="AS23" i="2"/>
  <c r="AS24" i="19" s="1"/>
  <c r="AS24" i="2"/>
  <c r="D25" i="2"/>
  <c r="E25" i="2"/>
  <c r="F25" i="2"/>
  <c r="G25" i="2"/>
  <c r="H25" i="2"/>
  <c r="AS25" i="2" s="1"/>
  <c r="AS26" i="19" s="1"/>
  <c r="I25" i="2"/>
  <c r="J25" i="2"/>
  <c r="J26" i="19" s="1"/>
  <c r="K25" i="2"/>
  <c r="L25" i="2"/>
  <c r="M25" i="2"/>
  <c r="N25" i="2"/>
  <c r="O25" i="2"/>
  <c r="P25" i="2"/>
  <c r="Q25" i="2"/>
  <c r="R25" i="2"/>
  <c r="R26" i="19" s="1"/>
  <c r="S25" i="2"/>
  <c r="T25" i="2"/>
  <c r="U25" i="2"/>
  <c r="V25" i="2"/>
  <c r="W25" i="2"/>
  <c r="X25" i="2"/>
  <c r="Y25" i="2"/>
  <c r="Z25" i="2"/>
  <c r="Z26" i="19" s="1"/>
  <c r="AA25" i="2"/>
  <c r="AB25" i="2"/>
  <c r="AC25" i="2"/>
  <c r="AD25" i="2"/>
  <c r="AE25" i="2"/>
  <c r="AF25" i="2"/>
  <c r="AG25" i="2"/>
  <c r="AH25" i="2"/>
  <c r="AH26" i="19" s="1"/>
  <c r="AI25" i="2"/>
  <c r="AJ25" i="2"/>
  <c r="AK25" i="2"/>
  <c r="AL25" i="2"/>
  <c r="AM25" i="2"/>
  <c r="AN25" i="2"/>
  <c r="AO25" i="2"/>
  <c r="AP25" i="2"/>
  <c r="AP26" i="19" s="1"/>
  <c r="AQ25" i="2"/>
  <c r="AR25" i="2"/>
  <c r="AS29" i="2"/>
  <c r="AS30" i="2"/>
  <c r="AS31" i="2"/>
  <c r="D32" i="2"/>
  <c r="E32" i="2"/>
  <c r="E33" i="19" s="1"/>
  <c r="F32" i="2"/>
  <c r="G32" i="2"/>
  <c r="H32" i="2"/>
  <c r="I32" i="2"/>
  <c r="J32" i="2"/>
  <c r="K32" i="2"/>
  <c r="L32" i="2"/>
  <c r="M32" i="2"/>
  <c r="M33" i="19" s="1"/>
  <c r="N32" i="2"/>
  <c r="O32" i="2"/>
  <c r="P32" i="2"/>
  <c r="Q32" i="2"/>
  <c r="R32" i="2"/>
  <c r="S32" i="2"/>
  <c r="T32" i="2"/>
  <c r="U32" i="2"/>
  <c r="U33" i="19" s="1"/>
  <c r="V32" i="2"/>
  <c r="W32" i="2"/>
  <c r="X32" i="2"/>
  <c r="Y32" i="2"/>
  <c r="Z32" i="2"/>
  <c r="AA32" i="2"/>
  <c r="AB32" i="2"/>
  <c r="AC32" i="2"/>
  <c r="AC33" i="19" s="1"/>
  <c r="AD32" i="2"/>
  <c r="AE32" i="2"/>
  <c r="AF32" i="2"/>
  <c r="AG32" i="2"/>
  <c r="AH32" i="2"/>
  <c r="AI32" i="2"/>
  <c r="AJ32" i="2"/>
  <c r="AK32" i="2"/>
  <c r="AK33" i="19" s="1"/>
  <c r="AL32" i="2"/>
  <c r="AM32" i="2"/>
  <c r="AN32" i="2"/>
  <c r="AO32" i="2"/>
  <c r="AP32" i="2"/>
  <c r="AQ32" i="2"/>
  <c r="AR32" i="2"/>
  <c r="AS32" i="2"/>
  <c r="AS33" i="19" s="1"/>
  <c r="AS36" i="2"/>
  <c r="AS37" i="2"/>
  <c r="AS38" i="2"/>
  <c r="D39" i="2"/>
  <c r="E39" i="2"/>
  <c r="F39" i="2"/>
  <c r="G39" i="2"/>
  <c r="G42" i="2" s="1"/>
  <c r="H39" i="2"/>
  <c r="I39" i="2"/>
  <c r="J39" i="2"/>
  <c r="K39" i="2"/>
  <c r="L39" i="2"/>
  <c r="M39" i="2"/>
  <c r="N39" i="2"/>
  <c r="O39" i="2"/>
  <c r="O42" i="2" s="1"/>
  <c r="P39" i="2"/>
  <c r="Q39" i="2"/>
  <c r="R39" i="2"/>
  <c r="S39" i="2"/>
  <c r="T39" i="2"/>
  <c r="U39" i="2"/>
  <c r="V39" i="2"/>
  <c r="W39" i="2"/>
  <c r="W42" i="2" s="1"/>
  <c r="X39" i="2"/>
  <c r="Y39" i="2"/>
  <c r="Z39" i="2"/>
  <c r="AA39" i="2"/>
  <c r="AB39" i="2"/>
  <c r="AC39" i="2"/>
  <c r="AD39" i="2"/>
  <c r="AE39" i="2"/>
  <c r="AE42" i="2" s="1"/>
  <c r="AF39" i="2"/>
  <c r="AG39" i="2"/>
  <c r="AH39" i="2"/>
  <c r="AI39" i="2"/>
  <c r="AJ39" i="2"/>
  <c r="AK39" i="2"/>
  <c r="AL39" i="2"/>
  <c r="AM39" i="2"/>
  <c r="AM42" i="2" s="1"/>
  <c r="AN39" i="2"/>
  <c r="AO39" i="2"/>
  <c r="AP39" i="2"/>
  <c r="AQ39" i="2"/>
  <c r="AR39" i="2"/>
  <c r="D42" i="2"/>
  <c r="D46" i="2" s="1"/>
  <c r="D47" i="19" s="1"/>
  <c r="F42" i="2"/>
  <c r="H42" i="2"/>
  <c r="I42" i="2"/>
  <c r="J42" i="2"/>
  <c r="K42" i="2"/>
  <c r="L42" i="2"/>
  <c r="L46" i="2" s="1"/>
  <c r="L47" i="19" s="1"/>
  <c r="N42" i="2"/>
  <c r="P42" i="2"/>
  <c r="Q42" i="2"/>
  <c r="R42" i="2"/>
  <c r="S42" i="2"/>
  <c r="T42" i="2"/>
  <c r="T46" i="2" s="1"/>
  <c r="T47" i="19" s="1"/>
  <c r="V42" i="2"/>
  <c r="X42" i="2"/>
  <c r="Y42" i="2"/>
  <c r="Z42" i="2"/>
  <c r="AA42" i="2"/>
  <c r="AB42" i="2"/>
  <c r="AB46" i="2" s="1"/>
  <c r="AB47" i="19" s="1"/>
  <c r="AD42" i="2"/>
  <c r="AF42" i="2"/>
  <c r="AG42" i="2"/>
  <c r="AH42" i="2"/>
  <c r="AI42" i="2"/>
  <c r="AJ42" i="2"/>
  <c r="AJ46" i="2" s="1"/>
  <c r="AJ47" i="19" s="1"/>
  <c r="AL42" i="2"/>
  <c r="AN42" i="2"/>
  <c r="AO42" i="2"/>
  <c r="AP42" i="2"/>
  <c r="AQ42" i="2"/>
  <c r="AR42" i="2"/>
  <c r="AR46" i="2" s="1"/>
  <c r="AR47" i="19" s="1"/>
  <c r="F46" i="2"/>
  <c r="I46" i="2"/>
  <c r="J46" i="2"/>
  <c r="J47" i="19" s="1"/>
  <c r="K46" i="2"/>
  <c r="N46" i="2"/>
  <c r="Q46" i="2"/>
  <c r="R46" i="2"/>
  <c r="R47" i="19" s="1"/>
  <c r="S46" i="2"/>
  <c r="V46" i="2"/>
  <c r="Y46" i="2"/>
  <c r="Z46" i="2"/>
  <c r="Z47" i="19" s="1"/>
  <c r="AA46" i="2"/>
  <c r="AD46" i="2"/>
  <c r="AG46" i="2"/>
  <c r="AH46" i="2"/>
  <c r="AH47" i="19" s="1"/>
  <c r="AI46" i="2"/>
  <c r="AL46" i="2"/>
  <c r="AO46" i="2"/>
  <c r="AP46" i="2"/>
  <c r="AP47" i="19" s="1"/>
  <c r="AQ46" i="2"/>
  <c r="AS50" i="2"/>
  <c r="AS51" i="2"/>
  <c r="AS16" i="19"/>
  <c r="AS17" i="19"/>
  <c r="AS18" i="19"/>
  <c r="D19" i="19"/>
  <c r="E19" i="19"/>
  <c r="F19" i="19"/>
  <c r="G19" i="19"/>
  <c r="I19" i="19"/>
  <c r="J19" i="19"/>
  <c r="K19" i="19"/>
  <c r="L19" i="19"/>
  <c r="M19" i="19"/>
  <c r="N19" i="19"/>
  <c r="O19" i="19"/>
  <c r="Q19" i="19"/>
  <c r="R19" i="19"/>
  <c r="S19" i="19"/>
  <c r="T19" i="19"/>
  <c r="U19" i="19"/>
  <c r="V19" i="19"/>
  <c r="W19" i="19"/>
  <c r="Y19" i="19"/>
  <c r="Z19" i="19"/>
  <c r="AA19" i="19"/>
  <c r="AB19" i="19"/>
  <c r="AC19" i="19"/>
  <c r="AD19" i="19"/>
  <c r="AE19" i="19"/>
  <c r="AG19" i="19"/>
  <c r="AH19" i="19"/>
  <c r="AI19" i="19"/>
  <c r="AJ19" i="19"/>
  <c r="AK19" i="19"/>
  <c r="AL19" i="19"/>
  <c r="AM19" i="19"/>
  <c r="AO19" i="19"/>
  <c r="AP19" i="19"/>
  <c r="AQ19" i="19"/>
  <c r="AR19" i="19"/>
  <c r="AS23" i="19"/>
  <c r="AS25" i="19"/>
  <c r="D26" i="19"/>
  <c r="E26" i="19"/>
  <c r="F26" i="19"/>
  <c r="G26" i="19"/>
  <c r="H26" i="19"/>
  <c r="I26" i="19"/>
  <c r="K26" i="19"/>
  <c r="L26" i="19"/>
  <c r="M26" i="19"/>
  <c r="N26" i="19"/>
  <c r="O26" i="19"/>
  <c r="P26" i="19"/>
  <c r="Q26" i="19"/>
  <c r="S26" i="19"/>
  <c r="T26" i="19"/>
  <c r="U26" i="19"/>
  <c r="V26" i="19"/>
  <c r="W26" i="19"/>
  <c r="X26" i="19"/>
  <c r="Y26" i="19"/>
  <c r="AA26" i="19"/>
  <c r="AB26" i="19"/>
  <c r="AC26" i="19"/>
  <c r="AD26" i="19"/>
  <c r="AE26" i="19"/>
  <c r="AF26" i="19"/>
  <c r="AG26" i="19"/>
  <c r="AI26" i="19"/>
  <c r="AJ26" i="19"/>
  <c r="AK26" i="19"/>
  <c r="AL26" i="19"/>
  <c r="AM26" i="19"/>
  <c r="AN26" i="19"/>
  <c r="AO26" i="19"/>
  <c r="AQ26" i="19"/>
  <c r="AR26" i="19"/>
  <c r="AS30" i="19"/>
  <c r="AS31" i="19"/>
  <c r="AS32" i="19"/>
  <c r="D33" i="19"/>
  <c r="F33" i="19"/>
  <c r="G33" i="19"/>
  <c r="H33" i="19"/>
  <c r="I33" i="19"/>
  <c r="J33" i="19"/>
  <c r="K33" i="19"/>
  <c r="L33" i="19"/>
  <c r="N33" i="19"/>
  <c r="O33" i="19"/>
  <c r="P33" i="19"/>
  <c r="Q33" i="19"/>
  <c r="R33" i="19"/>
  <c r="S33" i="19"/>
  <c r="T33" i="19"/>
  <c r="V33" i="19"/>
  <c r="W33" i="19"/>
  <c r="X33" i="19"/>
  <c r="Y33" i="19"/>
  <c r="Z33" i="19"/>
  <c r="AA33" i="19"/>
  <c r="AB33" i="19"/>
  <c r="AD33" i="19"/>
  <c r="AE33" i="19"/>
  <c r="AF33" i="19"/>
  <c r="AG33" i="19"/>
  <c r="AH33" i="19"/>
  <c r="AI33" i="19"/>
  <c r="AJ33" i="19"/>
  <c r="AL33" i="19"/>
  <c r="AM33" i="19"/>
  <c r="AN33" i="19"/>
  <c r="AO33" i="19"/>
  <c r="AP33" i="19"/>
  <c r="AQ33" i="19"/>
  <c r="AR33" i="19"/>
  <c r="AS37" i="19"/>
  <c r="AS38" i="19"/>
  <c r="AS39" i="19"/>
  <c r="D40" i="19"/>
  <c r="E40" i="19"/>
  <c r="F40" i="19"/>
  <c r="H40" i="19"/>
  <c r="I40" i="19"/>
  <c r="J40" i="19"/>
  <c r="K40" i="19"/>
  <c r="L40" i="19"/>
  <c r="M40" i="19"/>
  <c r="N40" i="19"/>
  <c r="P40" i="19"/>
  <c r="Q40" i="19"/>
  <c r="R40" i="19"/>
  <c r="S40" i="19"/>
  <c r="T40" i="19"/>
  <c r="U40" i="19"/>
  <c r="V40" i="19"/>
  <c r="X40" i="19"/>
  <c r="Y40" i="19"/>
  <c r="Z40" i="19"/>
  <c r="AA40" i="19"/>
  <c r="AB40" i="19"/>
  <c r="AC40" i="19"/>
  <c r="AD40" i="19"/>
  <c r="AF40" i="19"/>
  <c r="AG40" i="19"/>
  <c r="AH40" i="19"/>
  <c r="AI40" i="19"/>
  <c r="AJ40" i="19"/>
  <c r="AK40" i="19"/>
  <c r="AL40" i="19"/>
  <c r="AN40" i="19"/>
  <c r="AO40" i="19"/>
  <c r="AP40" i="19"/>
  <c r="AQ40" i="19"/>
  <c r="AR40" i="19"/>
  <c r="F43" i="19"/>
  <c r="H43" i="19"/>
  <c r="I43" i="19"/>
  <c r="J43" i="19"/>
  <c r="K43" i="19"/>
  <c r="N43" i="19"/>
  <c r="P43" i="19"/>
  <c r="Q43" i="19"/>
  <c r="R43" i="19"/>
  <c r="S43" i="19"/>
  <c r="V43" i="19"/>
  <c r="X43" i="19"/>
  <c r="Y43" i="19"/>
  <c r="Z43" i="19"/>
  <c r="AA43" i="19"/>
  <c r="AD43" i="19"/>
  <c r="AF43" i="19"/>
  <c r="AG43" i="19"/>
  <c r="AH43" i="19"/>
  <c r="AI43" i="19"/>
  <c r="AL43" i="19"/>
  <c r="AN43" i="19"/>
  <c r="AO43" i="19"/>
  <c r="AP43" i="19"/>
  <c r="AQ43" i="19"/>
  <c r="F47" i="19"/>
  <c r="I47" i="19"/>
  <c r="K47" i="19"/>
  <c r="N47" i="19"/>
  <c r="Q47" i="19"/>
  <c r="S47" i="19"/>
  <c r="V47" i="19"/>
  <c r="Y47" i="19"/>
  <c r="AA47" i="19"/>
  <c r="AD47" i="19"/>
  <c r="AG47" i="19"/>
  <c r="AI47" i="19"/>
  <c r="AL47" i="19"/>
  <c r="AO47" i="19"/>
  <c r="AQ47" i="19"/>
  <c r="AS51" i="19"/>
  <c r="AS52" i="19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S11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AS15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D18" i="42"/>
  <c r="D19" i="42" s="1"/>
  <c r="E18" i="42"/>
  <c r="E19" i="42" s="1"/>
  <c r="F18" i="42"/>
  <c r="G18" i="42"/>
  <c r="H18" i="42"/>
  <c r="H19" i="42" s="1"/>
  <c r="I18" i="42"/>
  <c r="I19" i="42" s="1"/>
  <c r="J18" i="42"/>
  <c r="K18" i="42"/>
  <c r="L18" i="42"/>
  <c r="L19" i="42" s="1"/>
  <c r="M18" i="42"/>
  <c r="N18" i="42"/>
  <c r="O18" i="42"/>
  <c r="P18" i="42"/>
  <c r="Q18" i="42"/>
  <c r="R18" i="42"/>
  <c r="S18" i="42"/>
  <c r="T18" i="42"/>
  <c r="U18" i="42"/>
  <c r="V18" i="42"/>
  <c r="W18" i="42"/>
  <c r="X18" i="42"/>
  <c r="Y18" i="42"/>
  <c r="Z18" i="42"/>
  <c r="AA18" i="42"/>
  <c r="AB18" i="42"/>
  <c r="AC18" i="42"/>
  <c r="AD18" i="42"/>
  <c r="AE18" i="42"/>
  <c r="AF18" i="42"/>
  <c r="AG18" i="42"/>
  <c r="AH18" i="42"/>
  <c r="AI18" i="42"/>
  <c r="AJ18" i="42"/>
  <c r="AK18" i="42"/>
  <c r="AL18" i="42"/>
  <c r="AM18" i="42"/>
  <c r="AN18" i="42"/>
  <c r="AO18" i="42"/>
  <c r="AP18" i="42"/>
  <c r="AQ18" i="42"/>
  <c r="AR18" i="42"/>
  <c r="F19" i="42"/>
  <c r="G19" i="42"/>
  <c r="J19" i="42"/>
  <c r="K1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D30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D32" i="42"/>
  <c r="D33" i="42" s="1"/>
  <c r="F32" i="42"/>
  <c r="G32" i="42"/>
  <c r="G33" i="42" s="1"/>
  <c r="H32" i="42"/>
  <c r="H33" i="42" s="1"/>
  <c r="I32" i="42"/>
  <c r="J32" i="42"/>
  <c r="K32" i="42"/>
  <c r="K33" i="42" s="1"/>
  <c r="L32" i="42"/>
  <c r="L33" i="42" s="1"/>
  <c r="N32" i="42"/>
  <c r="O32" i="42"/>
  <c r="P32" i="42"/>
  <c r="Q32" i="42"/>
  <c r="R32" i="42"/>
  <c r="S32" i="42"/>
  <c r="T32" i="42"/>
  <c r="T42" i="42" s="1"/>
  <c r="T47" i="42" s="1"/>
  <c r="V32" i="42"/>
  <c r="W32" i="42"/>
  <c r="X32" i="42"/>
  <c r="Y32" i="42"/>
  <c r="Z32" i="42"/>
  <c r="AA32" i="42"/>
  <c r="AB32" i="42"/>
  <c r="AB42" i="42" s="1"/>
  <c r="AB47" i="42" s="1"/>
  <c r="AD32" i="42"/>
  <c r="AE32" i="42"/>
  <c r="AF32" i="42"/>
  <c r="AG32" i="42"/>
  <c r="AH32" i="42"/>
  <c r="AI32" i="42"/>
  <c r="AJ32" i="42"/>
  <c r="AJ42" i="42" s="1"/>
  <c r="AJ47" i="42" s="1"/>
  <c r="AL32" i="42"/>
  <c r="AM32" i="42"/>
  <c r="AN32" i="42"/>
  <c r="AO32" i="42"/>
  <c r="AP32" i="42"/>
  <c r="AQ32" i="42"/>
  <c r="AR32" i="42"/>
  <c r="AR42" i="42" s="1"/>
  <c r="AR47" i="42" s="1"/>
  <c r="F33" i="42"/>
  <c r="I33" i="42"/>
  <c r="J33" i="42"/>
  <c r="D36" i="42"/>
  <c r="E36" i="42"/>
  <c r="F36" i="42"/>
  <c r="G36" i="42"/>
  <c r="H36" i="42"/>
  <c r="I36" i="42"/>
  <c r="J36" i="42"/>
  <c r="K36" i="42"/>
  <c r="L36" i="42"/>
  <c r="M36" i="42"/>
  <c r="N36" i="42"/>
  <c r="O36" i="42"/>
  <c r="P36" i="42"/>
  <c r="Q36" i="42"/>
  <c r="R36" i="42"/>
  <c r="S36" i="42"/>
  <c r="T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AH36" i="42"/>
  <c r="AI36" i="42"/>
  <c r="AJ36" i="42"/>
  <c r="AK36" i="42"/>
  <c r="AL36" i="42"/>
  <c r="AM36" i="42"/>
  <c r="AN36" i="42"/>
  <c r="AO36" i="42"/>
  <c r="AP36" i="42"/>
  <c r="AQ36" i="42"/>
  <c r="AR36" i="42"/>
  <c r="AS36" i="42"/>
  <c r="D37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M37" i="42"/>
  <c r="AN37" i="42"/>
  <c r="AO37" i="42"/>
  <c r="AP37" i="42"/>
  <c r="AQ37" i="42"/>
  <c r="AR37" i="42"/>
  <c r="AS37" i="42"/>
  <c r="D38" i="42"/>
  <c r="E38" i="42"/>
  <c r="F38" i="42"/>
  <c r="G38" i="42"/>
  <c r="H38" i="42"/>
  <c r="I38" i="42"/>
  <c r="J38" i="42"/>
  <c r="K38" i="42"/>
  <c r="L38" i="42"/>
  <c r="M38" i="42"/>
  <c r="N38" i="42"/>
  <c r="O38" i="42"/>
  <c r="P38" i="42"/>
  <c r="Q38" i="42"/>
  <c r="R38" i="42"/>
  <c r="S38" i="42"/>
  <c r="T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AH38" i="42"/>
  <c r="AI38" i="42"/>
  <c r="AJ38" i="42"/>
  <c r="AK38" i="42"/>
  <c r="AL38" i="42"/>
  <c r="AM38" i="42"/>
  <c r="AN38" i="42"/>
  <c r="AO38" i="42"/>
  <c r="AP38" i="42"/>
  <c r="AQ38" i="42"/>
  <c r="AR38" i="42"/>
  <c r="AS38" i="42"/>
  <c r="D39" i="42"/>
  <c r="E39" i="42"/>
  <c r="F39" i="42"/>
  <c r="F40" i="42" s="1"/>
  <c r="H39" i="42"/>
  <c r="I39" i="42"/>
  <c r="I42" i="42" s="1"/>
  <c r="I47" i="42" s="1"/>
  <c r="I48" i="42" s="1"/>
  <c r="J39" i="42"/>
  <c r="J40" i="42" s="1"/>
  <c r="K39" i="42"/>
  <c r="K40" i="42" s="1"/>
  <c r="L39" i="42"/>
  <c r="M39" i="42"/>
  <c r="N39" i="42"/>
  <c r="N42" i="42" s="1"/>
  <c r="N47" i="42" s="1"/>
  <c r="P39" i="42"/>
  <c r="Q39" i="42"/>
  <c r="Q42" i="42" s="1"/>
  <c r="Q47" i="42" s="1"/>
  <c r="R39" i="42"/>
  <c r="R42" i="42" s="1"/>
  <c r="R47" i="42" s="1"/>
  <c r="S39" i="42"/>
  <c r="T39" i="42"/>
  <c r="U39" i="42"/>
  <c r="V39" i="42"/>
  <c r="V42" i="42" s="1"/>
  <c r="V47" i="42" s="1"/>
  <c r="X39" i="42"/>
  <c r="Y39" i="42"/>
  <c r="Y42" i="42" s="1"/>
  <c r="Y47" i="42" s="1"/>
  <c r="Z39" i="42"/>
  <c r="Z42" i="42" s="1"/>
  <c r="Z47" i="42" s="1"/>
  <c r="AA39" i="42"/>
  <c r="AB39" i="42"/>
  <c r="AC39" i="42"/>
  <c r="AD39" i="42"/>
  <c r="AD42" i="42" s="1"/>
  <c r="AD47" i="42" s="1"/>
  <c r="AF39" i="42"/>
  <c r="AG39" i="42"/>
  <c r="AG42" i="42" s="1"/>
  <c r="AG47" i="42" s="1"/>
  <c r="AH39" i="42"/>
  <c r="AH42" i="42" s="1"/>
  <c r="AH47" i="42" s="1"/>
  <c r="AI39" i="42"/>
  <c r="AJ39" i="42"/>
  <c r="AK39" i="42"/>
  <c r="AL39" i="42"/>
  <c r="AL42" i="42" s="1"/>
  <c r="AL47" i="42" s="1"/>
  <c r="AN39" i="42"/>
  <c r="AO39" i="42"/>
  <c r="AO42" i="42" s="1"/>
  <c r="AO47" i="42" s="1"/>
  <c r="AP39" i="42"/>
  <c r="AP42" i="42" s="1"/>
  <c r="AP47" i="42" s="1"/>
  <c r="AQ39" i="42"/>
  <c r="AR39" i="42"/>
  <c r="D40" i="42"/>
  <c r="E40" i="42"/>
  <c r="H40" i="42"/>
  <c r="I40" i="42"/>
  <c r="L40" i="42"/>
  <c r="H42" i="42"/>
  <c r="H47" i="42" s="1"/>
  <c r="H48" i="42" s="1"/>
  <c r="K42" i="42"/>
  <c r="K47" i="42" s="1"/>
  <c r="K48" i="42" s="1"/>
  <c r="P42" i="42"/>
  <c r="P47" i="42" s="1"/>
  <c r="S42" i="42"/>
  <c r="S47" i="42" s="1"/>
  <c r="X42" i="42"/>
  <c r="X47" i="42" s="1"/>
  <c r="AA42" i="42"/>
  <c r="AA47" i="42" s="1"/>
  <c r="AF42" i="42"/>
  <c r="AF47" i="42" s="1"/>
  <c r="AI42" i="42"/>
  <c r="AI47" i="42" s="1"/>
  <c r="AN42" i="42"/>
  <c r="AN47" i="42" s="1"/>
  <c r="AQ42" i="42"/>
  <c r="AQ47" i="42" s="1"/>
  <c r="AT16" i="21"/>
  <c r="AT17" i="21"/>
  <c r="AT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T22" i="21"/>
  <c r="AT23" i="21"/>
  <c r="AT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T29" i="21"/>
  <c r="AT30" i="21"/>
  <c r="AT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T35" i="21"/>
  <c r="AT36" i="21"/>
  <c r="AT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6" i="22"/>
  <c r="E7" i="27" s="1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A5" i="14"/>
  <c r="H7" i="14"/>
  <c r="M18" i="14"/>
  <c r="N18" i="14"/>
  <c r="N21" i="14" s="1"/>
  <c r="O18" i="14"/>
  <c r="R20" i="28" s="1"/>
  <c r="M19" i="14"/>
  <c r="N19" i="14"/>
  <c r="O19" i="14"/>
  <c r="O19" i="43" s="1"/>
  <c r="M20" i="14"/>
  <c r="N20" i="14"/>
  <c r="Q22" i="28" s="1"/>
  <c r="O20" i="14"/>
  <c r="D21" i="14"/>
  <c r="D21" i="43" s="1"/>
  <c r="E21" i="14"/>
  <c r="E23" i="28" s="1"/>
  <c r="F21" i="14"/>
  <c r="G21" i="14"/>
  <c r="H21" i="14"/>
  <c r="H23" i="28" s="1"/>
  <c r="I21" i="14"/>
  <c r="J21" i="14"/>
  <c r="J23" i="28" s="1"/>
  <c r="K21" i="14"/>
  <c r="L21" i="14"/>
  <c r="L21" i="43" s="1"/>
  <c r="M21" i="14"/>
  <c r="M25" i="14"/>
  <c r="P27" i="28" s="1"/>
  <c r="N25" i="14"/>
  <c r="Q27" i="28" s="1"/>
  <c r="O25" i="14"/>
  <c r="M26" i="14"/>
  <c r="N26" i="14"/>
  <c r="Q28" i="28" s="1"/>
  <c r="O26" i="14"/>
  <c r="M27" i="14"/>
  <c r="N27" i="14"/>
  <c r="O27" i="14"/>
  <c r="D28" i="14"/>
  <c r="E28" i="14"/>
  <c r="N28" i="14" s="1"/>
  <c r="Q30" i="28" s="1"/>
  <c r="F28" i="14"/>
  <c r="G28" i="14"/>
  <c r="M28" i="14" s="1"/>
  <c r="P30" i="28" s="1"/>
  <c r="H28" i="14"/>
  <c r="I30" i="28" s="1"/>
  <c r="I28" i="14"/>
  <c r="J28" i="14"/>
  <c r="K28" i="14"/>
  <c r="M30" i="28" s="1"/>
  <c r="L28" i="14"/>
  <c r="O28" i="14"/>
  <c r="R30" i="28" s="1"/>
  <c r="M32" i="14"/>
  <c r="N32" i="14"/>
  <c r="O32" i="14"/>
  <c r="M33" i="14"/>
  <c r="P35" i="28" s="1"/>
  <c r="N33" i="14"/>
  <c r="O33" i="14"/>
  <c r="R35" i="28" s="1"/>
  <c r="M34" i="14"/>
  <c r="N34" i="14"/>
  <c r="O34" i="14"/>
  <c r="D35" i="14"/>
  <c r="E35" i="14"/>
  <c r="F35" i="14"/>
  <c r="F37" i="28" s="1"/>
  <c r="G35" i="14"/>
  <c r="M35" i="14" s="1"/>
  <c r="P37" i="28" s="1"/>
  <c r="H35" i="14"/>
  <c r="H37" i="28" s="1"/>
  <c r="I35" i="14"/>
  <c r="J35" i="14"/>
  <c r="K35" i="14"/>
  <c r="M37" i="28" s="1"/>
  <c r="L35" i="14"/>
  <c r="N35" i="14"/>
  <c r="Q37" i="28" s="1"/>
  <c r="P16" i="28"/>
  <c r="Q16" i="28"/>
  <c r="R16" i="28"/>
  <c r="G20" i="28"/>
  <c r="K20" i="28"/>
  <c r="O20" i="28"/>
  <c r="P20" i="28"/>
  <c r="G21" i="28"/>
  <c r="K21" i="28"/>
  <c r="O21" i="28"/>
  <c r="P21" i="28"/>
  <c r="Q21" i="28"/>
  <c r="G22" i="28"/>
  <c r="K22" i="28"/>
  <c r="O22" i="28"/>
  <c r="P22" i="28"/>
  <c r="R22" i="28"/>
  <c r="D23" i="28"/>
  <c r="F23" i="28"/>
  <c r="L23" i="28"/>
  <c r="M23" i="28"/>
  <c r="P23" i="28"/>
  <c r="G27" i="28"/>
  <c r="K27" i="28"/>
  <c r="O27" i="28"/>
  <c r="R27" i="28"/>
  <c r="G28" i="28"/>
  <c r="K28" i="28"/>
  <c r="O28" i="28"/>
  <c r="P28" i="28"/>
  <c r="R28" i="28"/>
  <c r="G29" i="28"/>
  <c r="K29" i="28"/>
  <c r="O29" i="28"/>
  <c r="P29" i="28"/>
  <c r="Q29" i="28"/>
  <c r="R29" i="28"/>
  <c r="D30" i="28"/>
  <c r="E30" i="28"/>
  <c r="F30" i="28"/>
  <c r="G30" i="28"/>
  <c r="H30" i="28"/>
  <c r="J30" i="28"/>
  <c r="K30" i="28"/>
  <c r="L30" i="28"/>
  <c r="N30" i="28"/>
  <c r="O30" i="28"/>
  <c r="G34" i="28"/>
  <c r="K34" i="28"/>
  <c r="O34" i="28"/>
  <c r="Q34" i="28"/>
  <c r="R34" i="28"/>
  <c r="G35" i="28"/>
  <c r="K35" i="28"/>
  <c r="O35" i="28"/>
  <c r="Q35" i="28"/>
  <c r="G36" i="28"/>
  <c r="K36" i="28"/>
  <c r="O36" i="28"/>
  <c r="P36" i="28"/>
  <c r="Q36" i="28"/>
  <c r="D37" i="28"/>
  <c r="E37" i="28"/>
  <c r="G37" i="28"/>
  <c r="J37" i="28"/>
  <c r="K37" i="28"/>
  <c r="L37" i="28"/>
  <c r="N37" i="28"/>
  <c r="O37" i="28"/>
  <c r="B4" i="43"/>
  <c r="B7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D18" i="43"/>
  <c r="E18" i="43"/>
  <c r="F18" i="43"/>
  <c r="G18" i="43"/>
  <c r="H18" i="43"/>
  <c r="I18" i="43"/>
  <c r="J18" i="43"/>
  <c r="K18" i="43"/>
  <c r="L18" i="43"/>
  <c r="M18" i="43"/>
  <c r="O18" i="43"/>
  <c r="D19" i="43"/>
  <c r="E19" i="43"/>
  <c r="F19" i="43"/>
  <c r="G19" i="43"/>
  <c r="H19" i="43"/>
  <c r="I19" i="43"/>
  <c r="J19" i="43"/>
  <c r="K19" i="43"/>
  <c r="L19" i="43"/>
  <c r="M19" i="43"/>
  <c r="N19" i="43"/>
  <c r="D20" i="43"/>
  <c r="E20" i="43"/>
  <c r="F20" i="43"/>
  <c r="G20" i="43"/>
  <c r="H20" i="43"/>
  <c r="I20" i="43"/>
  <c r="J20" i="43"/>
  <c r="K20" i="43"/>
  <c r="L20" i="43"/>
  <c r="M20" i="43"/>
  <c r="O20" i="43"/>
  <c r="E21" i="43"/>
  <c r="F21" i="43"/>
  <c r="G21" i="43"/>
  <c r="I21" i="43"/>
  <c r="K21" i="43"/>
  <c r="M21" i="43"/>
  <c r="AS19" i="19" l="1"/>
  <c r="G23" i="28"/>
  <c r="A6" i="14" s="1"/>
  <c r="AS18" i="42"/>
  <c r="N21" i="43"/>
  <c r="Q23" i="28"/>
  <c r="P34" i="28"/>
  <c r="AM46" i="2"/>
  <c r="AM47" i="19" s="1"/>
  <c r="AM43" i="19"/>
  <c r="AE46" i="2"/>
  <c r="AE47" i="19" s="1"/>
  <c r="AE43" i="19"/>
  <c r="W46" i="2"/>
  <c r="W47" i="19" s="1"/>
  <c r="W43" i="19"/>
  <c r="O46" i="2"/>
  <c r="O47" i="19" s="1"/>
  <c r="O43" i="19"/>
  <c r="G46" i="2"/>
  <c r="G47" i="19" s="1"/>
  <c r="G43" i="19"/>
  <c r="N23" i="28"/>
  <c r="Q20" i="28"/>
  <c r="J21" i="43"/>
  <c r="N20" i="43"/>
  <c r="N18" i="43"/>
  <c r="R21" i="28"/>
  <c r="O35" i="14"/>
  <c r="L42" i="42"/>
  <c r="L47" i="42" s="1"/>
  <c r="L48" i="42" s="1"/>
  <c r="D42" i="42"/>
  <c r="D47" i="42" s="1"/>
  <c r="D48" i="42" s="1"/>
  <c r="AM39" i="42"/>
  <c r="AM42" i="42" s="1"/>
  <c r="AM47" i="42" s="1"/>
  <c r="AE39" i="42"/>
  <c r="AE42" i="42" s="1"/>
  <c r="AE47" i="42" s="1"/>
  <c r="W39" i="42"/>
  <c r="W42" i="42" s="1"/>
  <c r="W47" i="42" s="1"/>
  <c r="O39" i="42"/>
  <c r="O42" i="42" s="1"/>
  <c r="O47" i="42" s="1"/>
  <c r="G39" i="42"/>
  <c r="AS42" i="2"/>
  <c r="AK42" i="2"/>
  <c r="AC42" i="2"/>
  <c r="U42" i="2"/>
  <c r="M42" i="2"/>
  <c r="E42" i="2"/>
  <c r="AS33" i="2"/>
  <c r="AS34" i="19" s="1"/>
  <c r="K23" i="28"/>
  <c r="O21" i="14"/>
  <c r="J42" i="42"/>
  <c r="J47" i="42" s="1"/>
  <c r="J48" i="42" s="1"/>
  <c r="AS40" i="2"/>
  <c r="H21" i="43"/>
  <c r="I37" i="28"/>
  <c r="AS32" i="42"/>
  <c r="AK32" i="42"/>
  <c r="AK42" i="42" s="1"/>
  <c r="AK47" i="42" s="1"/>
  <c r="AC32" i="42"/>
  <c r="AC42" i="42" s="1"/>
  <c r="AC47" i="42" s="1"/>
  <c r="U32" i="42"/>
  <c r="U42" i="42" s="1"/>
  <c r="U47" i="42" s="1"/>
  <c r="M32" i="42"/>
  <c r="M42" i="42" s="1"/>
  <c r="M47" i="42" s="1"/>
  <c r="E32" i="42"/>
  <c r="AR43" i="19"/>
  <c r="AJ43" i="19"/>
  <c r="AB43" i="19"/>
  <c r="T43" i="19"/>
  <c r="L43" i="19"/>
  <c r="D43" i="19"/>
  <c r="AM40" i="19"/>
  <c r="AE40" i="19"/>
  <c r="W40" i="19"/>
  <c r="O40" i="19"/>
  <c r="G40" i="19"/>
  <c r="AN19" i="19"/>
  <c r="AF19" i="19"/>
  <c r="X19" i="19"/>
  <c r="A4" i="2" s="1"/>
  <c r="P19" i="19"/>
  <c r="H19" i="19"/>
  <c r="H46" i="2"/>
  <c r="H47" i="19" s="1"/>
  <c r="AS39" i="2"/>
  <c r="AS19" i="2"/>
  <c r="AS20" i="19" s="1"/>
  <c r="I23" i="28"/>
  <c r="F42" i="42"/>
  <c r="F47" i="42" s="1"/>
  <c r="F48" i="42" s="1"/>
  <c r="AS46" i="2" l="1"/>
  <c r="AS47" i="19" s="1"/>
  <c r="AS43" i="19"/>
  <c r="U46" i="2"/>
  <c r="U47" i="19" s="1"/>
  <c r="U43" i="19"/>
  <c r="AS47" i="2"/>
  <c r="AS41" i="19"/>
  <c r="AK46" i="2"/>
  <c r="AK47" i="19" s="1"/>
  <c r="AK43" i="19"/>
  <c r="R23" i="28"/>
  <c r="A4" i="14" s="1"/>
  <c r="O21" i="43"/>
  <c r="R37" i="28"/>
  <c r="R36" i="28"/>
  <c r="A3" i="14" s="1"/>
  <c r="G40" i="42"/>
  <c r="G42" i="42"/>
  <c r="G47" i="42" s="1"/>
  <c r="G48" i="42" s="1"/>
  <c r="E46" i="2"/>
  <c r="E47" i="19" s="1"/>
  <c r="E43" i="19"/>
  <c r="A5" i="2" s="1"/>
  <c r="O23" i="28"/>
  <c r="E8" i="27" s="1"/>
  <c r="AS40" i="19"/>
  <c r="AS39" i="42"/>
  <c r="AS42" i="42" s="1"/>
  <c r="AS47" i="42" s="1"/>
  <c r="M46" i="2"/>
  <c r="M47" i="19" s="1"/>
  <c r="M43" i="19"/>
  <c r="E42" i="42"/>
  <c r="E47" i="42" s="1"/>
  <c r="E48" i="42" s="1"/>
  <c r="E33" i="42"/>
  <c r="AC46" i="2"/>
  <c r="AC47" i="19" s="1"/>
  <c r="AC43" i="19"/>
  <c r="E5" i="27" l="1"/>
  <c r="A3" i="2"/>
  <c r="A7" i="2"/>
  <c r="AS48" i="19"/>
  <c r="A6" i="2" s="1"/>
  <c r="T16" i="28"/>
  <c r="E6" i="27"/>
</calcChain>
</file>

<file path=xl/sharedStrings.xml><?xml version="1.0" encoding="utf-8"?>
<sst xmlns="http://schemas.openxmlformats.org/spreadsheetml/2006/main" count="925" uniqueCount="372">
  <si>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</si>
  <si>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</si>
  <si>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</si>
  <si>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</si>
  <si>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</si>
  <si>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</si>
  <si>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</si>
  <si>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</si>
  <si>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</si>
  <si>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</si>
  <si>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</si>
  <si>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</si>
  <si>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</si>
  <si>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</si>
  <si>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</si>
  <si>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</si>
  <si>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</si>
  <si>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</si>
  <si>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</si>
  <si>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</si>
  <si>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</si>
  <si>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</si>
  <si>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</si>
  <si>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</si>
  <si>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</si>
  <si>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</si>
  <si>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</si>
  <si>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</si>
  <si>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</si>
  <si>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</si>
  <si>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</si>
  <si>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</si>
  <si>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</si>
  <si>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</si>
  <si>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</si>
  <si>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</si>
  <si>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</si>
  <si>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</si>
  <si>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</si>
  <si>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</si>
  <si>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</si>
  <si>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</si>
  <si>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</si>
  <si>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</si>
  <si>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</si>
  <si>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</si>
  <si>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</si>
  <si>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</si>
  <si>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</si>
  <si>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</si>
  <si>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</si>
  <si>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</si>
  <si>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</si>
  <si>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</si>
  <si>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</si>
  <si>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</si>
  <si>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</si>
  <si>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</si>
  <si>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</si>
  <si>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</si>
  <si>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</si>
  <si>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</si>
  <si>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</si>
  <si>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</si>
  <si>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</si>
  <si>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</si>
  <si>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</si>
  <si>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</si>
  <si>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</si>
  <si>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</si>
  <si>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</si>
  <si>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</si>
  <si>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</si>
  <si>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</si>
  <si>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</si>
  <si>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</si>
  <si>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</si>
  <si>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</si>
  <si>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</si>
  <si>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</si>
  <si>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</si>
  <si>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</si>
  <si>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</si>
  <si>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</si>
  <si>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</si>
  <si>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</si>
  <si>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</si>
  <si>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</si>
  <si>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</si>
  <si>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</si>
  <si>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</si>
  <si>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</si>
  <si>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</si>
  <si>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</si>
  <si>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</si>
  <si>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</si>
  <si>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</si>
  <si>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</si>
  <si>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</si>
  <si>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</si>
  <si>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</si>
  <si>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</si>
  <si>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</si>
  <si>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</si>
  <si>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</si>
  <si>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</si>
  <si>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</si>
  <si>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</si>
  <si>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</si>
  <si>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</si>
  <si>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</si>
  <si>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</si>
  <si>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</si>
  <si>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</si>
  <si>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</si>
  <si>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</si>
  <si>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</si>
  <si>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</si>
  <si>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</si>
  <si>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</si>
  <si>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</si>
  <si>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</si>
  <si>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</si>
  <si>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</si>
  <si>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</si>
  <si>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</si>
  <si>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</si>
  <si>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</si>
  <si>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</si>
  <si>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</si>
  <si>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</si>
  <si>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</si>
  <si>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</si>
  <si>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</si>
  <si>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</si>
  <si>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</si>
  <si>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</si>
  <si>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</si>
  <si>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</si>
  <si>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</si>
  <si>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</si>
  <si>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</si>
  <si>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</si>
  <si>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</si>
  <si>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</si>
  <si>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</si>
  <si>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</si>
  <si>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</si>
  <si>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</si>
  <si>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</si>
  <si>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</si>
  <si>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</si>
  <si>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</si>
  <si>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</si>
  <si>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Основные показатели внутреннего валютного рынка Российской Федерации по методологии Банка международных расчетов</t>
  </si>
  <si>
    <t>Всего</t>
  </si>
  <si>
    <t>Вид инструмента</t>
  </si>
  <si>
    <t>с банками-респондентами</t>
  </si>
  <si>
    <t>с прочими КО и финансовыми институтами</t>
  </si>
  <si>
    <t>с нефинансовыми организациями (клиентами)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</si>
  <si>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</si>
  <si>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</si>
  <si>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</si>
  <si>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</si>
  <si>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</si>
  <si>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</si>
  <si>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</si>
  <si>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</si>
  <si>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</si>
  <si>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</si>
  <si>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</si>
  <si>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</si>
  <si>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</si>
  <si>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</si>
  <si>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</si>
  <si>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</si>
  <si>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</si>
  <si>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ИТОГО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</si>
  <si>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</si>
  <si>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</si>
  <si>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</si>
  <si>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</si>
  <si>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</si>
  <si>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</si>
  <si>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</si>
  <si>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Дополнительные сведения к представленному обзору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</si>
  <si>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</si>
  <si>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</si>
  <si>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>b)    Оценка доли оборота респондентов в совокупном обороте</t>
  </si>
  <si>
    <t xml:space="preserve">Обзор внутреннего валютного рынка Российской Федерации </t>
  </si>
  <si>
    <t>Величина открытого форвардного объема на рынке производных инструментов</t>
  </si>
  <si>
    <t>Величина открытого форвардного объема на рынке производных инструментов на валюту</t>
  </si>
  <si>
    <t>ФОРВАРДНЫЕ И ОПЦИОННЫЕ КОНТРАКТЫ И ВАЛЮТНЫЕ СВОПЫ</t>
  </si>
  <si>
    <t>Купленные опционы</t>
  </si>
  <si>
    <t>Проданные опционы</t>
  </si>
  <si>
    <t>Свопы и форвардные контракты</t>
  </si>
  <si>
    <t xml:space="preserve">b)    Число респондентов, на долю которых приходится  75% совокупного оборота </t>
  </si>
  <si>
    <t>ФОРВАРДНЫЕ КОНТРАКТЫ И ВАЛЮТНЫЕ СВОПЫ</t>
  </si>
  <si>
    <t>(в миллионах долларов США)</t>
  </si>
  <si>
    <t xml:space="preserve">and where a decomposition into individual plain vanilla components is impractical or impossible. </t>
  </si>
  <si>
    <t>b)    The number of institutions accounting for 75 percent of the reported totals.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</si>
  <si>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</si>
  <si>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</si>
  <si>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</si>
  <si>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</si>
  <si>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</si>
  <si>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По данным отчетности № 0409701 "Отчет о конверсионных операциях"</t>
  </si>
  <si>
    <t xml:space="preserve">по состоянию на конец  декабря  2009 года </t>
  </si>
  <si>
    <t>Nominal or notional principal amounts outstanding at end-December 2009</t>
  </si>
  <si>
    <t>1</t>
  </si>
  <si>
    <t>ЗАО ЮНИКРЕДИТ БАНК</t>
  </si>
  <si>
    <t>Г МОСКВА</t>
  </si>
  <si>
    <t>77</t>
  </si>
  <si>
    <t>МОРСКОЙ БАНК (ОАО)</t>
  </si>
  <si>
    <t>121</t>
  </si>
  <si>
    <t>ЗАО АКБ "ЦЕНТРОКРЕДИТ"</t>
  </si>
  <si>
    <t>197</t>
  </si>
  <si>
    <t>ОАО "МБСП"</t>
  </si>
  <si>
    <t>Г САНКТ-ПЕТЕРБУРГ</t>
  </si>
  <si>
    <t>323</t>
  </si>
  <si>
    <t>ОАО "МДМ БАНК"</t>
  </si>
  <si>
    <t>НОВОСИБИРСКАЯ ОБЛАСТЬ</t>
  </si>
  <si>
    <t>354</t>
  </si>
  <si>
    <t>ГПБ (ОАО)</t>
  </si>
  <si>
    <t>429</t>
  </si>
  <si>
    <t>ОАО "УБРИР"</t>
  </si>
  <si>
    <t>СВЕРДЛОВСКАЯ ОБЛАСТЬ</t>
  </si>
  <si>
    <t>436</t>
  </si>
  <si>
    <t>ОАО "БАНК САНКТ-ПЕТЕРБУРГ"</t>
  </si>
  <si>
    <t>439</t>
  </si>
  <si>
    <t>ОАО "БАНК ВТБ СЕВЕРО-ЗАПАД"</t>
  </si>
  <si>
    <t>705</t>
  </si>
  <si>
    <t>ОАО "СКБ-БАНК"</t>
  </si>
  <si>
    <t>812</t>
  </si>
  <si>
    <t>ОАО "УРАЛТРАНСБАНК"</t>
  </si>
  <si>
    <t>964</t>
  </si>
  <si>
    <t>ВНЕШЭКОНОМБАНК</t>
  </si>
  <si>
    <t>1000</t>
  </si>
  <si>
    <t>ОАО БАНК ВТБ</t>
  </si>
  <si>
    <t>1326</t>
  </si>
  <si>
    <t>ОАО "АЛЬФА-БАНК"</t>
  </si>
  <si>
    <t>1414</t>
  </si>
  <si>
    <t>ОАО М2М ПРАЙВЕТ БАНК</t>
  </si>
  <si>
    <t>1470</t>
  </si>
  <si>
    <t>ОАО АКБ "СВЯЗЬ-БАНК"</t>
  </si>
  <si>
    <t>1481</t>
  </si>
  <si>
    <t>СБЕРБАНК РОССИИ ОАО</t>
  </si>
  <si>
    <t>1623</t>
  </si>
  <si>
    <t>ВТБ 24 (ЗАО)</t>
  </si>
  <si>
    <t>1680</t>
  </si>
  <si>
    <t>ЗАО "КАЛИОН РУСБАНК"</t>
  </si>
  <si>
    <t>1776</t>
  </si>
  <si>
    <t>ОАО БАНК "ПЕТРОКОММЕРЦ"</t>
  </si>
  <si>
    <t>1792</t>
  </si>
  <si>
    <t>ООО "РУСФИНАНС БАНК"</t>
  </si>
  <si>
    <t>САМАРСКАЯ ОБЛАСТЬ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</si>
  <si>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</si>
  <si>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</si>
  <si>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</si>
  <si>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</si>
  <si>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</si>
  <si>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</si>
  <si>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2056</t>
  </si>
  <si>
    <t>ЗАО "МЕЖДУНАРОДНЫЙ ПРОМЫШЛЕННЫЙ 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</si>
  <si>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</si>
  <si>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</si>
  <si>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</si>
  <si>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</si>
  <si>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</si>
  <si>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</si>
  <si>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2209</t>
  </si>
  <si>
    <t>"НОМОС-БАНК" (ОАО)</t>
  </si>
  <si>
    <t>2216</t>
  </si>
  <si>
    <t>КМБ БАНК (ЗАО)</t>
  </si>
  <si>
    <t>2272</t>
  </si>
  <si>
    <t>ОАО АКБ "РОСБАНК"</t>
  </si>
  <si>
    <t>2289</t>
  </si>
  <si>
    <t>ЗАО "БАНК РУССКИЙ СТАНДАРТ"</t>
  </si>
  <si>
    <t>2295</t>
  </si>
  <si>
    <t>ЗАО "БСЖВ"</t>
  </si>
  <si>
    <t>2306</t>
  </si>
  <si>
    <t>АКБ "АБСОЛЮТ БАНК" (ЗАО)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</si>
  <si>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</si>
  <si>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</si>
  <si>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</si>
  <si>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</si>
  <si>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</si>
  <si>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</si>
  <si>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2455</t>
  </si>
  <si>
    <t>ДРЕЗДНЕР БАНК ЗАО</t>
  </si>
  <si>
    <t>2495</t>
  </si>
  <si>
    <t>"ИНГ БАНК (ЕВРАЗИЯ) ЗАО"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</si>
  <si>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</si>
  <si>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</si>
  <si>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</si>
  <si>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</si>
  <si>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</si>
  <si>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</si>
  <si>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</si>
  <si>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</si>
  <si>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</si>
  <si>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</si>
  <si>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</si>
  <si>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</si>
  <si>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</si>
  <si>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</si>
  <si>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</si>
  <si>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</si>
  <si>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2748</t>
  </si>
  <si>
    <t>ОАО "БАНК МОСКВЫ"</t>
  </si>
  <si>
    <t>2766</t>
  </si>
  <si>
    <t>ОАО "ОТП БАНК"</t>
  </si>
  <si>
    <t>2820</t>
  </si>
  <si>
    <t>ООО "БТА БАНК"</t>
  </si>
  <si>
    <t>2968</t>
  </si>
  <si>
    <t>КБ "ЕВРОТРАСТ" (ЗАО)</t>
  </si>
  <si>
    <t>2975</t>
  </si>
  <si>
    <t>"СБ "ГУБЕРНСКИЙ" (ОАО)</t>
  </si>
  <si>
    <t>2998</t>
  </si>
  <si>
    <t>ООО "БАРКЛАЙС БАНК"</t>
  </si>
  <si>
    <t>3016</t>
  </si>
  <si>
    <t>ОАО "НОРДЕА БАНК"</t>
  </si>
  <si>
    <t>3073</t>
  </si>
  <si>
    <t>ОАО "РУСЬ-БАНК"</t>
  </si>
  <si>
    <t>3087</t>
  </si>
  <si>
    <t>ОАО НТБ</t>
  </si>
  <si>
    <t>3176</t>
  </si>
  <si>
    <t>ОАО "БАЛТИНВЕСТБАНК"</t>
  </si>
  <si>
    <t>3224</t>
  </si>
  <si>
    <t>БАНК "ВЕСТЛБ ВОСТОК" (ЗАО)</t>
  </si>
  <si>
    <t>3251</t>
  </si>
  <si>
    <t>ОАО "ПРОМСВЯЗЬБАНК"</t>
  </si>
  <si>
    <t>3266</t>
  </si>
  <si>
    <t>ЗАО АКБ "ИНТЕРПРОМБАНК"</t>
  </si>
  <si>
    <t>3275</t>
  </si>
  <si>
    <t>КБ "ГАРАНТИ БАНК-МОСКВА" (ЗАО)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</si>
  <si>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</si>
  <si>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</si>
  <si>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</si>
  <si>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</si>
  <si>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</si>
  <si>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</si>
  <si>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</si>
  <si>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</si>
  <si>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</si>
  <si>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</si>
  <si>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</si>
  <si>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</si>
  <si>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3354</t>
  </si>
  <si>
    <t>КБ "РЕНЕССАНС КАПИТАЛ" (ООО)</t>
  </si>
  <si>
    <t>3368</t>
  </si>
  <si>
    <t>ОАО "СМП БАНК"</t>
  </si>
  <si>
    <t>3390</t>
  </si>
  <si>
    <t>"НАТИКСИС БАНК (ЗАО)"</t>
  </si>
  <si>
    <t>3407</t>
  </si>
  <si>
    <t>"БНП ПАРИБА" ЗАО</t>
  </si>
  <si>
    <t>3431</t>
  </si>
  <si>
    <t>ЗАО "СТАНДАРТ БАНК"</t>
  </si>
  <si>
    <t>3455</t>
  </si>
  <si>
    <t>ЗАО КБ "СВЕНСКА ХАНДЕЛЬСБАНКЕН"</t>
  </si>
  <si>
    <t>3461</t>
  </si>
  <si>
    <t>ОАО "ПЕРВОБАНК"</t>
  </si>
  <si>
    <t>3463</t>
  </si>
  <si>
    <t>ООО "Ю БИ ЭС БАНК"</t>
  </si>
  <si>
    <t>3465</t>
  </si>
  <si>
    <t>ЗАО "БАНК ОФ ТОКИО-МИЦУБИСИ ЮФДЖЕЙ (ЕВРАЗИЯ)"</t>
  </si>
  <si>
    <t>323/52</t>
  </si>
  <si>
    <t>ФИЛИАЛ ОАО "МДМ БАНК" В Г.МОСКВА</t>
  </si>
  <si>
    <t>1680/1</t>
  </si>
  <si>
    <t>МФ ЗАО "КАЛИОН РУСБАНК"</t>
  </si>
  <si>
    <t>3279/45</t>
  </si>
  <si>
    <t>ФИЛИАЛ НБ "ТРАСТ" (ОАО) В Г.МОСКВА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</si>
</sst>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2" formatCode="_(* #,##0.00_);_(* \(#,##0.00\);_(* &quot;-&quot;??_);_(@_)"/>
    <numFmt numFmtId="175" formatCode="#,##0.0"/>
    <numFmt numFmtId="176" formatCode="#,###\ ;\–#,###\ ;\–\ "/>
  </numFmts>
  <fonts count="63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sz val="11"/>
      <name val="TimesNewRomanPS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89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75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17" xfId="0" applyNumberFormat="1" applyFont="1" applyFill="1" applyBorder="1" applyAlignment="1" applyProtection="1">
      <alignment horizontal="center" vertical="center"/>
      <protection locked="0"/>
    </xf>
    <xf numFmtId="176" fontId="17" fillId="2" borderId="53" xfId="0" applyNumberFormat="1" applyFont="1" applyFill="1" applyBorder="1" applyAlignment="1" applyProtection="1">
      <alignment horizontal="center" vertical="center"/>
      <protection locked="0"/>
    </xf>
    <xf numFmtId="176" fontId="17" fillId="2" borderId="37" xfId="0" applyNumberFormat="1" applyFont="1" applyFill="1" applyBorder="1" applyAlignment="1" applyProtection="1">
      <alignment horizontal="center" vertical="center"/>
      <protection locked="0"/>
    </xf>
    <xf numFmtId="176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176" fontId="17" fillId="2" borderId="19" xfId="0" applyNumberFormat="1" applyFont="1" applyFill="1" applyBorder="1" applyAlignment="1" applyProtection="1">
      <alignment horizontal="center" vertical="center"/>
      <protection locked="0"/>
    </xf>
    <xf numFmtId="176" fontId="17" fillId="2" borderId="57" xfId="0" applyNumberFormat="1" applyFont="1" applyFill="1" applyBorder="1" applyAlignment="1" applyProtection="1">
      <alignment horizontal="center" vertical="center"/>
      <protection locked="0"/>
    </xf>
    <xf numFmtId="176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6" fillId="0" borderId="20" xfId="0" applyFont="1" applyBorder="1" applyAlignment="1">
      <alignment horizontal="centerContinuous" vertical="center"/>
    </xf>
    <xf numFmtId="0" fontId="56" fillId="0" borderId="1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top" wrapText="1"/>
    </xf>
    <xf numFmtId="0" fontId="6" fillId="0" borderId="13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9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9" xfId="0" applyBorder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5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0" fillId="2" borderId="0" xfId="4" applyFont="1" applyFill="1" applyBorder="1" applyAlignment="1">
      <alignment horizontal="center" vertical="center" wrapText="1"/>
    </xf>
    <xf numFmtId="0" fontId="50" fillId="2" borderId="0" xfId="4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center" wrapText="1" shrinkToFit="1"/>
    </xf>
    <xf numFmtId="3" fontId="37" fillId="2" borderId="0" xfId="0" quotePrefix="1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0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7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2"/>
  <sheetViews>
    <sheetView zoomScale="85" workbookViewId="0">
      <pane xSplit="2" ySplit="3" topLeftCell="C76" activePane="bottomRight" state="frozen"/>
      <selection pane="topRight" activeCell="C1" sqref="C1"/>
      <selection pane="bottomLeft" activeCell="A2" sqref="A2"/>
      <selection pane="bottomRight"/>
    </sheetView>
  </sheetViews>
  <sheetFormatPr defaultRowHeight="12"/>
  <cols>
    <col min="2" max="2" width="11.140625" style="438" bestFit="1" customWidth="1"/>
    <col min="3" max="3" width="73.7109375" style="439" customWidth="1"/>
    <col min="4" max="4" width="43.42578125" style="439" customWidth="1"/>
  </cols>
  <sheetData>
    <row r="1" spans="1:4">
      <c r="A1" t="s">
        <v>201</v>
      </c>
    </row>
    <row r="3" spans="1:4">
      <c r="A3" s="440" t="s">
        <v>202</v>
      </c>
      <c r="B3" s="440" t="s">
        <v>203</v>
      </c>
      <c r="C3" s="440" t="s">
        <v>204</v>
      </c>
      <c r="D3" s="440" t="s">
        <v>205</v>
      </c>
    </row>
    <row r="4" spans="1:4">
      <c r="A4">
        <v>1</v>
      </c>
      <c r="B4" s="438" t="s">
        <v>209</v>
      </c>
      <c r="C4" s="439" t="s">
        <v>210</v>
      </c>
      <c r="D4" s="439" t="s">
        <v>211</v>
      </c>
    </row>
    <row r="5" spans="1:4">
      <c r="A5">
        <v>2</v>
      </c>
      <c r="B5" s="438" t="s">
        <v>212</v>
      </c>
      <c r="C5" s="439" t="s">
        <v>213</v>
      </c>
      <c r="D5" s="439" t="s">
        <v>211</v>
      </c>
    </row>
    <row r="6" spans="1:4">
      <c r="A6">
        <v>3</v>
      </c>
      <c r="B6" s="438" t="s">
        <v>214</v>
      </c>
      <c r="C6" s="439" t="s">
        <v>215</v>
      </c>
      <c r="D6" s="439" t="s">
        <v>211</v>
      </c>
    </row>
    <row r="7" spans="1:4">
      <c r="A7">
        <v>4</v>
      </c>
      <c r="B7" s="438" t="s">
        <v>216</v>
      </c>
      <c r="C7" s="439" t="s">
        <v>217</v>
      </c>
      <c r="D7" s="439" t="s">
        <v>218</v>
      </c>
    </row>
    <row r="8" spans="1:4">
      <c r="A8">
        <v>5</v>
      </c>
      <c r="B8" s="438" t="s">
        <v>219</v>
      </c>
      <c r="C8" s="439" t="s">
        <v>220</v>
      </c>
      <c r="D8" s="439" t="s">
        <v>221</v>
      </c>
    </row>
    <row r="9" spans="1:4">
      <c r="A9">
        <v>6</v>
      </c>
      <c r="B9" s="438" t="s">
        <v>222</v>
      </c>
      <c r="C9" s="439" t="s">
        <v>223</v>
      </c>
      <c r="D9" s="439" t="s">
        <v>211</v>
      </c>
    </row>
    <row r="10" spans="1:4">
      <c r="A10">
        <v>7</v>
      </c>
      <c r="B10" s="438" t="s">
        <v>224</v>
      </c>
      <c r="C10" s="439" t="s">
        <v>225</v>
      </c>
      <c r="D10" s="439" t="s">
        <v>226</v>
      </c>
    </row>
    <row r="11" spans="1:4">
      <c r="A11">
        <v>8</v>
      </c>
      <c r="B11" s="438" t="s">
        <v>227</v>
      </c>
      <c r="C11" s="439" t="s">
        <v>228</v>
      </c>
      <c r="D11" s="439" t="s">
        <v>218</v>
      </c>
    </row>
    <row r="12" spans="1:4">
      <c r="A12">
        <v>9</v>
      </c>
      <c r="B12" s="438" t="s">
        <v>229</v>
      </c>
      <c r="C12" s="439" t="s">
        <v>230</v>
      </c>
      <c r="D12" s="439" t="s">
        <v>218</v>
      </c>
    </row>
    <row r="13" spans="1:4">
      <c r="A13">
        <v>10</v>
      </c>
      <c r="B13" s="438" t="s">
        <v>231</v>
      </c>
      <c r="C13" s="439" t="s">
        <v>232</v>
      </c>
      <c r="D13" s="439" t="s">
        <v>226</v>
      </c>
    </row>
    <row r="14" spans="1:4">
      <c r="A14">
        <v>11</v>
      </c>
      <c r="B14" s="438" t="s">
        <v>233</v>
      </c>
      <c r="C14" s="439" t="s">
        <v>234</v>
      </c>
      <c r="D14" s="439" t="s">
        <v>226</v>
      </c>
    </row>
    <row r="15" spans="1:4">
      <c r="A15">
        <v>12</v>
      </c>
      <c r="B15" s="438" t="s">
        <v>235</v>
      </c>
      <c r="C15" s="439" t="s">
        <v>236</v>
      </c>
      <c r="D15" s="439" t="s">
        <v>211</v>
      </c>
    </row>
    <row r="16" spans="1:4">
      <c r="A16">
        <v>13</v>
      </c>
      <c r="B16" s="438" t="s">
        <v>237</v>
      </c>
      <c r="C16" s="439" t="s">
        <v>238</v>
      </c>
      <c r="D16" s="439" t="s">
        <v>211</v>
      </c>
    </row>
    <row r="17" spans="1:4">
      <c r="A17">
        <v>14</v>
      </c>
      <c r="B17" s="438" t="s">
        <v>239</v>
      </c>
      <c r="C17" s="439" t="s">
        <v>240</v>
      </c>
      <c r="D17" s="439" t="s">
        <v>211</v>
      </c>
    </row>
    <row r="18" spans="1:4">
      <c r="A18">
        <v>15</v>
      </c>
      <c r="B18" s="438" t="s">
        <v>241</v>
      </c>
      <c r="C18" s="439" t="s">
        <v>242</v>
      </c>
      <c r="D18" s="439" t="s">
        <v>211</v>
      </c>
    </row>
    <row r="19" spans="1:4">
      <c r="A19">
        <v>16</v>
      </c>
      <c r="B19" s="438" t="s">
        <v>243</v>
      </c>
      <c r="C19" s="439" t="s">
        <v>244</v>
      </c>
      <c r="D19" s="439" t="s">
        <v>211</v>
      </c>
    </row>
    <row r="20" spans="1:4">
      <c r="A20">
        <v>17</v>
      </c>
      <c r="B20" s="438" t="s">
        <v>245</v>
      </c>
      <c r="C20" s="439" t="s">
        <v>246</v>
      </c>
      <c r="D20" s="439" t="s">
        <v>211</v>
      </c>
    </row>
    <row r="21" spans="1:4">
      <c r="A21">
        <v>18</v>
      </c>
      <c r="B21" s="438" t="s">
        <v>247</v>
      </c>
      <c r="C21" s="439" t="s">
        <v>248</v>
      </c>
      <c r="D21" s="439" t="s">
        <v>211</v>
      </c>
    </row>
    <row r="22" spans="1:4">
      <c r="A22">
        <v>19</v>
      </c>
      <c r="B22" s="438" t="s">
        <v>249</v>
      </c>
      <c r="C22" s="439" t="s">
        <v>250</v>
      </c>
      <c r="D22" s="439" t="s">
        <v>218</v>
      </c>
    </row>
    <row r="23" spans="1:4">
      <c r="A23">
        <v>20</v>
      </c>
      <c r="B23" s="438" t="s">
        <v>251</v>
      </c>
      <c r="C23" s="439" t="s">
        <v>252</v>
      </c>
      <c r="D23" s="439" t="s">
        <v>211</v>
      </c>
    </row>
    <row r="24" spans="1:4">
      <c r="A24">
        <v>21</v>
      </c>
      <c r="B24" s="438" t="s">
        <v>253</v>
      </c>
      <c r="C24" s="439" t="s">
        <v>254</v>
      </c>
      <c r="D24" s="439" t="s">
        <v>255</v>
      </c>
    </row>
    <row r="25" spans="1:4">
      <c r="A25">
        <v>22</v>
      </c>
      <c r="B25" s="438" t="s">
        <v>256</v>
      </c>
      <c r="C25" s="439" t="s">
        <v>257</v>
      </c>
      <c r="D25" s="439" t="s">
        <v>218</v>
      </c>
    </row>
    <row r="26" spans="1:4">
      <c r="A26">
        <v>23</v>
      </c>
      <c r="B26" s="438" t="s">
        <v>258</v>
      </c>
      <c r="C26" s="439" t="s">
        <v>259</v>
      </c>
      <c r="D26" s="439" t="s">
        <v>211</v>
      </c>
    </row>
    <row r="27" spans="1:4">
      <c r="A27">
        <v>24</v>
      </c>
      <c r="B27" s="438" t="s">
        <v>260</v>
      </c>
      <c r="C27" s="439" t="s">
        <v>261</v>
      </c>
      <c r="D27" s="439" t="s">
        <v>211</v>
      </c>
    </row>
    <row r="28" spans="1:4">
      <c r="A28">
        <v>25</v>
      </c>
      <c r="B28" s="438" t="s">
        <v>262</v>
      </c>
      <c r="C28" s="439" t="s">
        <v>263</v>
      </c>
      <c r="D28" s="439" t="s">
        <v>211</v>
      </c>
    </row>
    <row r="29" spans="1:4">
      <c r="A29">
        <v>26</v>
      </c>
      <c r="B29" s="438" t="s">
        <v>264</v>
      </c>
      <c r="C29" s="439" t="s">
        <v>265</v>
      </c>
      <c r="D29" s="439" t="s">
        <v>211</v>
      </c>
    </row>
    <row r="30" spans="1:4">
      <c r="A30">
        <v>27</v>
      </c>
      <c r="B30" s="438" t="s">
        <v>266</v>
      </c>
      <c r="C30" s="439" t="s">
        <v>267</v>
      </c>
      <c r="D30" s="439" t="s">
        <v>211</v>
      </c>
    </row>
    <row r="31" spans="1:4">
      <c r="A31">
        <v>28</v>
      </c>
      <c r="B31" s="438" t="s">
        <v>268</v>
      </c>
      <c r="C31" s="439" t="s">
        <v>269</v>
      </c>
      <c r="D31" s="439" t="s">
        <v>211</v>
      </c>
    </row>
    <row r="32" spans="1:4">
      <c r="A32">
        <v>29</v>
      </c>
      <c r="B32" s="438" t="s">
        <v>270</v>
      </c>
      <c r="C32" s="439" t="s">
        <v>271</v>
      </c>
      <c r="D32" s="439" t="s">
        <v>211</v>
      </c>
    </row>
    <row r="33" spans="1:4">
      <c r="A33">
        <v>30</v>
      </c>
      <c r="B33" s="438" t="s">
        <v>272</v>
      </c>
      <c r="C33" s="439" t="s">
        <v>273</v>
      </c>
      <c r="D33" s="439" t="s">
        <v>211</v>
      </c>
    </row>
    <row r="34" spans="1:4">
      <c r="A34">
        <v>31</v>
      </c>
      <c r="B34" s="438" t="s">
        <v>274</v>
      </c>
      <c r="C34" s="439" t="s">
        <v>275</v>
      </c>
      <c r="D34" s="439" t="s">
        <v>211</v>
      </c>
    </row>
    <row r="35" spans="1:4">
      <c r="A35">
        <v>32</v>
      </c>
      <c r="B35" s="438" t="s">
        <v>276</v>
      </c>
      <c r="C35" s="439" t="s">
        <v>277</v>
      </c>
      <c r="D35" s="439" t="s">
        <v>211</v>
      </c>
    </row>
    <row r="36" spans="1:4">
      <c r="A36">
        <v>33</v>
      </c>
      <c r="B36" s="438" t="s">
        <v>278</v>
      </c>
      <c r="C36" s="439" t="s">
        <v>279</v>
      </c>
      <c r="D36" s="439" t="s">
        <v>211</v>
      </c>
    </row>
    <row r="37" spans="1:4">
      <c r="A37">
        <v>34</v>
      </c>
      <c r="B37" s="438" t="s">
        <v>280</v>
      </c>
      <c r="C37" s="439" t="s">
        <v>281</v>
      </c>
      <c r="D37" s="439" t="s">
        <v>211</v>
      </c>
    </row>
    <row r="38" spans="1:4">
      <c r="A38">
        <v>35</v>
      </c>
      <c r="B38" s="438" t="s">
        <v>282</v>
      </c>
      <c r="C38" s="439" t="s">
        <v>283</v>
      </c>
      <c r="D38" s="439" t="s">
        <v>211</v>
      </c>
    </row>
    <row r="39" spans="1:4">
      <c r="A39">
        <v>36</v>
      </c>
      <c r="B39" s="438" t="s">
        <v>284</v>
      </c>
      <c r="C39" s="439" t="s">
        <v>285</v>
      </c>
      <c r="D39" s="439" t="s">
        <v>211</v>
      </c>
    </row>
    <row r="40" spans="1:4">
      <c r="A40">
        <v>37</v>
      </c>
      <c r="B40" s="438" t="s">
        <v>286</v>
      </c>
      <c r="C40" s="439" t="s">
        <v>287</v>
      </c>
      <c r="D40" s="439" t="s">
        <v>211</v>
      </c>
    </row>
    <row r="41" spans="1:4">
      <c r="A41">
        <v>38</v>
      </c>
      <c r="B41" s="438" t="s">
        <v>288</v>
      </c>
      <c r="C41" s="439" t="s">
        <v>289</v>
      </c>
      <c r="D41" s="439" t="s">
        <v>218</v>
      </c>
    </row>
    <row r="42" spans="1:4">
      <c r="A42">
        <v>39</v>
      </c>
      <c r="B42" s="438" t="s">
        <v>290</v>
      </c>
      <c r="C42" s="439" t="s">
        <v>291</v>
      </c>
      <c r="D42" s="439" t="s">
        <v>211</v>
      </c>
    </row>
    <row r="43" spans="1:4">
      <c r="A43">
        <v>40</v>
      </c>
      <c r="B43" s="438" t="s">
        <v>292</v>
      </c>
      <c r="C43" s="439" t="s">
        <v>293</v>
      </c>
      <c r="D43" s="439" t="s">
        <v>255</v>
      </c>
    </row>
    <row r="44" spans="1:4">
      <c r="A44">
        <v>41</v>
      </c>
      <c r="B44" s="438" t="s">
        <v>294</v>
      </c>
      <c r="C44" s="439" t="s">
        <v>295</v>
      </c>
      <c r="D44" s="439" t="s">
        <v>211</v>
      </c>
    </row>
    <row r="45" spans="1:4">
      <c r="A45">
        <v>42</v>
      </c>
      <c r="B45" s="438" t="s">
        <v>296</v>
      </c>
      <c r="C45" s="439" t="s">
        <v>297</v>
      </c>
      <c r="D45" s="439" t="s">
        <v>211</v>
      </c>
    </row>
    <row r="46" spans="1:4">
      <c r="A46">
        <v>43</v>
      </c>
      <c r="B46" s="438" t="s">
        <v>298</v>
      </c>
      <c r="C46" s="439" t="s">
        <v>299</v>
      </c>
      <c r="D46" s="439" t="s">
        <v>211</v>
      </c>
    </row>
    <row r="47" spans="1:4">
      <c r="A47">
        <v>44</v>
      </c>
      <c r="B47" s="438" t="s">
        <v>300</v>
      </c>
      <c r="C47" s="439" t="s">
        <v>301</v>
      </c>
      <c r="D47" s="439" t="s">
        <v>211</v>
      </c>
    </row>
    <row r="48" spans="1:4">
      <c r="A48">
        <v>45</v>
      </c>
      <c r="B48" s="438" t="s">
        <v>302</v>
      </c>
      <c r="C48" s="439" t="s">
        <v>303</v>
      </c>
      <c r="D48" s="439" t="s">
        <v>211</v>
      </c>
    </row>
    <row r="49" spans="1:4">
      <c r="A49">
        <v>46</v>
      </c>
      <c r="B49" s="438" t="s">
        <v>304</v>
      </c>
      <c r="C49" s="439" t="s">
        <v>305</v>
      </c>
      <c r="D49" s="439" t="s">
        <v>211</v>
      </c>
    </row>
    <row r="50" spans="1:4">
      <c r="A50">
        <v>47</v>
      </c>
      <c r="B50" s="438" t="s">
        <v>306</v>
      </c>
      <c r="C50" s="439" t="s">
        <v>307</v>
      </c>
      <c r="D50" s="439" t="s">
        <v>211</v>
      </c>
    </row>
    <row r="51" spans="1:4">
      <c r="A51">
        <v>48</v>
      </c>
      <c r="B51" s="438" t="s">
        <v>308</v>
      </c>
      <c r="C51" s="439" t="s">
        <v>309</v>
      </c>
      <c r="D51" s="439" t="s">
        <v>211</v>
      </c>
    </row>
    <row r="52" spans="1:4">
      <c r="A52">
        <v>49</v>
      </c>
      <c r="B52" s="438" t="s">
        <v>310</v>
      </c>
      <c r="C52" s="439" t="s">
        <v>311</v>
      </c>
      <c r="D52" s="439" t="s">
        <v>211</v>
      </c>
    </row>
    <row r="53" spans="1:4">
      <c r="A53">
        <v>50</v>
      </c>
      <c r="B53" s="438" t="s">
        <v>312</v>
      </c>
      <c r="C53" s="439" t="s">
        <v>313</v>
      </c>
      <c r="D53" s="439" t="s">
        <v>211</v>
      </c>
    </row>
    <row r="54" spans="1:4">
      <c r="A54">
        <v>51</v>
      </c>
      <c r="B54" s="438" t="s">
        <v>314</v>
      </c>
      <c r="C54" s="439" t="s">
        <v>315</v>
      </c>
      <c r="D54" s="439" t="s">
        <v>211</v>
      </c>
    </row>
    <row r="55" spans="1:4">
      <c r="A55">
        <v>52</v>
      </c>
      <c r="B55" s="438" t="s">
        <v>316</v>
      </c>
      <c r="C55" s="439" t="s">
        <v>317</v>
      </c>
      <c r="D55" s="439" t="s">
        <v>226</v>
      </c>
    </row>
    <row r="56" spans="1:4">
      <c r="A56">
        <v>53</v>
      </c>
      <c r="B56" s="438" t="s">
        <v>318</v>
      </c>
      <c r="C56" s="439" t="s">
        <v>319</v>
      </c>
      <c r="D56" s="439" t="s">
        <v>211</v>
      </c>
    </row>
    <row r="57" spans="1:4">
      <c r="A57">
        <v>54</v>
      </c>
      <c r="B57" s="438" t="s">
        <v>320</v>
      </c>
      <c r="C57" s="439" t="s">
        <v>321</v>
      </c>
      <c r="D57" s="439" t="s">
        <v>211</v>
      </c>
    </row>
    <row r="58" spans="1:4">
      <c r="A58">
        <v>55</v>
      </c>
      <c r="B58" s="438" t="s">
        <v>322</v>
      </c>
      <c r="C58" s="439" t="s">
        <v>323</v>
      </c>
      <c r="D58" s="439" t="s">
        <v>211</v>
      </c>
    </row>
    <row r="59" spans="1:4">
      <c r="A59">
        <v>56</v>
      </c>
      <c r="B59" s="438" t="s">
        <v>324</v>
      </c>
      <c r="C59" s="439" t="s">
        <v>325</v>
      </c>
      <c r="D59" s="439" t="s">
        <v>255</v>
      </c>
    </row>
    <row r="60" spans="1:4">
      <c r="A60">
        <v>57</v>
      </c>
      <c r="B60" s="438" t="s">
        <v>326</v>
      </c>
      <c r="C60" s="439" t="s">
        <v>327</v>
      </c>
      <c r="D60" s="439" t="s">
        <v>218</v>
      </c>
    </row>
    <row r="61" spans="1:4">
      <c r="A61">
        <v>58</v>
      </c>
      <c r="B61" s="438" t="s">
        <v>328</v>
      </c>
      <c r="C61" s="439" t="s">
        <v>329</v>
      </c>
      <c r="D61" s="439" t="s">
        <v>211</v>
      </c>
    </row>
    <row r="62" spans="1:4">
      <c r="A62">
        <v>59</v>
      </c>
      <c r="B62" s="438" t="s">
        <v>330</v>
      </c>
      <c r="C62" s="439" t="s">
        <v>331</v>
      </c>
      <c r="D62" s="439" t="s">
        <v>211</v>
      </c>
    </row>
    <row r="63" spans="1:4">
      <c r="A63">
        <v>60</v>
      </c>
      <c r="B63" s="438" t="s">
        <v>332</v>
      </c>
      <c r="C63" s="439" t="s">
        <v>333</v>
      </c>
      <c r="D63" s="439" t="s">
        <v>211</v>
      </c>
    </row>
    <row r="64" spans="1:4">
      <c r="A64">
        <v>61</v>
      </c>
      <c r="B64" s="438" t="s">
        <v>334</v>
      </c>
      <c r="C64" s="439" t="s">
        <v>335</v>
      </c>
      <c r="D64" s="439" t="s">
        <v>211</v>
      </c>
    </row>
    <row r="65" spans="1:4">
      <c r="A65">
        <v>62</v>
      </c>
      <c r="B65" s="438" t="s">
        <v>336</v>
      </c>
      <c r="C65" s="439" t="s">
        <v>337</v>
      </c>
      <c r="D65" s="439" t="s">
        <v>211</v>
      </c>
    </row>
    <row r="66" spans="1:4">
      <c r="A66">
        <v>63</v>
      </c>
      <c r="B66" s="438" t="s">
        <v>338</v>
      </c>
      <c r="C66" s="439" t="s">
        <v>339</v>
      </c>
      <c r="D66" s="439" t="s">
        <v>211</v>
      </c>
    </row>
    <row r="67" spans="1:4">
      <c r="A67">
        <v>64</v>
      </c>
      <c r="B67" s="438" t="s">
        <v>340</v>
      </c>
      <c r="C67" s="439" t="s">
        <v>341</v>
      </c>
      <c r="D67" s="439" t="s">
        <v>211</v>
      </c>
    </row>
    <row r="68" spans="1:4">
      <c r="A68">
        <v>65</v>
      </c>
      <c r="B68" s="438" t="s">
        <v>342</v>
      </c>
      <c r="C68" s="439" t="s">
        <v>343</v>
      </c>
      <c r="D68" s="439" t="s">
        <v>211</v>
      </c>
    </row>
    <row r="69" spans="1:4">
      <c r="A69">
        <v>66</v>
      </c>
      <c r="B69" s="438" t="s">
        <v>344</v>
      </c>
      <c r="C69" s="439" t="s">
        <v>345</v>
      </c>
      <c r="D69" s="439" t="s">
        <v>211</v>
      </c>
    </row>
    <row r="70" spans="1:4">
      <c r="A70">
        <v>67</v>
      </c>
      <c r="B70" s="438" t="s">
        <v>346</v>
      </c>
      <c r="C70" s="439" t="s">
        <v>347</v>
      </c>
      <c r="D70" s="439" t="s">
        <v>211</v>
      </c>
    </row>
    <row r="71" spans="1:4">
      <c r="A71">
        <v>68</v>
      </c>
      <c r="B71" s="438" t="s">
        <v>348</v>
      </c>
      <c r="C71" s="439" t="s">
        <v>349</v>
      </c>
      <c r="D71" s="439" t="s">
        <v>211</v>
      </c>
    </row>
    <row r="72" spans="1:4">
      <c r="A72">
        <v>69</v>
      </c>
      <c r="B72" s="438" t="s">
        <v>350</v>
      </c>
      <c r="C72" s="439" t="s">
        <v>351</v>
      </c>
      <c r="D72" s="439" t="s">
        <v>211</v>
      </c>
    </row>
    <row r="73" spans="1:4">
      <c r="A73">
        <v>70</v>
      </c>
      <c r="B73" s="438" t="s">
        <v>352</v>
      </c>
      <c r="C73" s="439" t="s">
        <v>353</v>
      </c>
      <c r="D73" s="439" t="s">
        <v>211</v>
      </c>
    </row>
    <row r="74" spans="1:4">
      <c r="A74">
        <v>71</v>
      </c>
      <c r="B74" s="438" t="s">
        <v>354</v>
      </c>
      <c r="C74" s="439" t="s">
        <v>355</v>
      </c>
      <c r="D74" s="439" t="s">
        <v>211</v>
      </c>
    </row>
    <row r="75" spans="1:4">
      <c r="A75">
        <v>72</v>
      </c>
      <c r="B75" s="438" t="s">
        <v>356</v>
      </c>
      <c r="C75" s="439" t="s">
        <v>357</v>
      </c>
      <c r="D75" s="439" t="s">
        <v>211</v>
      </c>
    </row>
    <row r="76" spans="1:4">
      <c r="A76">
        <v>73</v>
      </c>
      <c r="B76" s="438" t="s">
        <v>358</v>
      </c>
      <c r="C76" s="439" t="s">
        <v>359</v>
      </c>
      <c r="D76" s="439" t="s">
        <v>211</v>
      </c>
    </row>
    <row r="77" spans="1:4">
      <c r="A77">
        <v>74</v>
      </c>
      <c r="B77" s="438" t="s">
        <v>360</v>
      </c>
      <c r="C77" s="439" t="s">
        <v>361</v>
      </c>
      <c r="D77" s="439" t="s">
        <v>255</v>
      </c>
    </row>
    <row r="78" spans="1:4">
      <c r="A78">
        <v>75</v>
      </c>
      <c r="B78" s="438" t="s">
        <v>362</v>
      </c>
      <c r="C78" s="439" t="s">
        <v>363</v>
      </c>
      <c r="D78" s="439" t="s">
        <v>211</v>
      </c>
    </row>
    <row r="79" spans="1:4">
      <c r="A79">
        <v>76</v>
      </c>
      <c r="B79" s="438" t="s">
        <v>364</v>
      </c>
      <c r="C79" s="439" t="s">
        <v>365</v>
      </c>
      <c r="D79" s="439" t="s">
        <v>211</v>
      </c>
    </row>
    <row r="80" spans="1:4">
      <c r="A80">
        <v>77</v>
      </c>
      <c r="B80" s="438" t="s">
        <v>366</v>
      </c>
      <c r="C80" s="439" t="s">
        <v>367</v>
      </c>
      <c r="D80" s="439" t="s">
        <v>211</v>
      </c>
    </row>
    <row r="81" spans="1:4">
      <c r="A81">
        <v>78</v>
      </c>
      <c r="B81" s="438" t="s">
        <v>368</v>
      </c>
      <c r="C81" s="439" t="s">
        <v>369</v>
      </c>
      <c r="D81" s="439" t="s">
        <v>211</v>
      </c>
    </row>
    <row r="82" spans="1:4">
      <c r="A82">
        <v>79</v>
      </c>
      <c r="B82" s="438" t="s">
        <v>370</v>
      </c>
      <c r="C82" s="439" t="s">
        <v>371</v>
      </c>
      <c r="D82" s="439" t="s">
        <v>211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Zeros="0" zoomScale="75" zoomScaleNormal="75" zoomScaleSheetLayoutView="70" workbookViewId="0">
      <selection activeCell="A4" sqref="A4"/>
    </sheetView>
  </sheetViews>
  <sheetFormatPr defaultRowHeight="12"/>
  <cols>
    <col min="1" max="1" width="2.7109375" customWidth="1"/>
    <col min="3" max="3" width="34.28515625" customWidth="1"/>
    <col min="11" max="11" width="0" hidden="1" customWidth="1"/>
    <col min="12" max="12" width="9.42578125" customWidth="1"/>
    <col min="36" max="36" width="11.85546875" customWidth="1"/>
    <col min="46" max="47" width="9.140625" style="427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43" t="s">
        <v>154</v>
      </c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354"/>
      <c r="N3" s="354"/>
      <c r="O3" s="354"/>
      <c r="P3" s="357"/>
      <c r="AT3" s="356"/>
      <c r="AU3" s="356"/>
    </row>
    <row r="4" spans="1:47" s="351" customFormat="1" ht="38.25" customHeight="1">
      <c r="A4" s="353"/>
      <c r="B4" s="442" t="s">
        <v>206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354"/>
      <c r="N4" s="354"/>
      <c r="O4" s="354"/>
      <c r="P4" s="357"/>
      <c r="AT4" s="356"/>
      <c r="AU4" s="356"/>
    </row>
    <row r="5" spans="1:47" s="351" customFormat="1" ht="18" customHeight="1">
      <c r="A5" s="352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41" t="s">
        <v>191</v>
      </c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354"/>
      <c r="N6" s="354"/>
      <c r="O6" s="354"/>
      <c r="P6" s="357"/>
      <c r="AT6" s="356"/>
      <c r="AU6" s="356"/>
    </row>
    <row r="7" spans="1:47" s="351" customFormat="1" ht="18" customHeight="1">
      <c r="A7" s="358"/>
      <c r="B7" s="441" t="s">
        <v>207</v>
      </c>
      <c r="C7" s="441"/>
      <c r="D7" s="441"/>
      <c r="E7" s="441"/>
      <c r="F7" s="441"/>
      <c r="G7" s="441"/>
      <c r="H7" s="441"/>
      <c r="I7" s="441"/>
      <c r="J7" s="441"/>
      <c r="K7" s="441"/>
      <c r="L7" s="441"/>
      <c r="M7" s="354"/>
      <c r="N7" s="354"/>
      <c r="O7" s="354"/>
      <c r="P7" s="357"/>
      <c r="AT7" s="356"/>
      <c r="AU7" s="356"/>
    </row>
    <row r="8" spans="1:47" s="351" customFormat="1" ht="18" customHeight="1">
      <c r="A8" s="358"/>
      <c r="B8" s="441" t="s">
        <v>198</v>
      </c>
      <c r="C8" s="441"/>
      <c r="D8" s="441"/>
      <c r="E8" s="441"/>
      <c r="F8" s="441"/>
      <c r="G8" s="441"/>
      <c r="H8" s="441"/>
      <c r="I8" s="441"/>
      <c r="J8" s="441"/>
      <c r="K8" s="441"/>
      <c r="L8" s="441"/>
      <c r="M8" s="354"/>
      <c r="N8" s="354"/>
      <c r="O8" s="354"/>
      <c r="P8" s="357"/>
      <c r="AT8" s="356"/>
      <c r="AU8" s="356"/>
    </row>
    <row r="9" spans="1:47" s="364" customFormat="1" ht="18" customHeight="1">
      <c r="A9" s="359"/>
      <c r="B9" s="360"/>
      <c r="C9" s="360"/>
      <c r="D9" s="361"/>
      <c r="E9" s="361"/>
      <c r="F9" s="361"/>
      <c r="G9" s="362"/>
      <c r="H9" s="362"/>
      <c r="I9" s="363"/>
      <c r="J9" s="361"/>
      <c r="K9" s="361"/>
      <c r="AT9" s="412"/>
      <c r="AU9" s="412"/>
    </row>
    <row r="10" spans="1:47" s="370" customFormat="1" ht="18" hidden="1" customHeight="1">
      <c r="A10" s="365"/>
      <c r="B10" s="366"/>
      <c r="C10" s="366"/>
      <c r="D10" s="367"/>
      <c r="E10" s="367"/>
      <c r="F10" s="367"/>
      <c r="G10" s="367"/>
      <c r="H10" s="368"/>
      <c r="I10" s="369"/>
      <c r="J10" s="369"/>
      <c r="K10" s="369"/>
      <c r="L10" s="364"/>
      <c r="M10" s="364"/>
      <c r="N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T10" s="425"/>
      <c r="AU10" s="425"/>
    </row>
    <row r="11" spans="1:47" s="376" customFormat="1" ht="18" customHeight="1">
      <c r="A11" s="371"/>
      <c r="B11" s="372"/>
      <c r="C11" s="373"/>
      <c r="D11" s="374" t="str">
        <f>OUT_1!D11</f>
        <v>USD</v>
      </c>
      <c r="E11" s="374" t="str">
        <f>OUT_1!E11</f>
        <v>EUR</v>
      </c>
      <c r="F11" s="374" t="str">
        <f>OUT_1!F11</f>
        <v>JPY</v>
      </c>
      <c r="G11" s="374" t="str">
        <f>OUT_1!G11</f>
        <v>GBP</v>
      </c>
      <c r="H11" s="374" t="str">
        <f>OUT_1!H11</f>
        <v>CHF</v>
      </c>
      <c r="I11" s="374" t="str">
        <f>OUT_1!I11</f>
        <v>SEK</v>
      </c>
      <c r="J11" s="374" t="str">
        <f>OUT_1!J11</f>
        <v>ARS</v>
      </c>
      <c r="K11" s="374" t="str">
        <f>OUT_1!K11</f>
        <v>BGN</v>
      </c>
      <c r="L11" s="374" t="str">
        <f>OUT_1!L11</f>
        <v>BHD</v>
      </c>
      <c r="M11" s="374" t="str">
        <f>OUT_1!M11</f>
        <v>BRL</v>
      </c>
      <c r="N11" s="374" t="str">
        <f>OUT_1!N11</f>
        <v>CLP</v>
      </c>
      <c r="O11" s="374" t="str">
        <f>OUT_1!O11</f>
        <v>CNY</v>
      </c>
      <c r="P11" s="374" t="str">
        <f>OUT_1!P11</f>
        <v>COP</v>
      </c>
      <c r="Q11" s="374" t="str">
        <f>OUT_1!Q11</f>
        <v>CZK</v>
      </c>
      <c r="R11" s="374" t="str">
        <f>OUT_1!R11</f>
        <v>DKK</v>
      </c>
      <c r="S11" s="374" t="str">
        <f>OUT_1!S11</f>
        <v>EEK</v>
      </c>
      <c r="T11" s="374" t="str">
        <f>OUT_1!T11</f>
        <v>HKD</v>
      </c>
      <c r="U11" s="374" t="str">
        <f>OUT_1!U11</f>
        <v>HUF</v>
      </c>
      <c r="V11" s="374" t="str">
        <f>OUT_1!V11</f>
        <v>IDR</v>
      </c>
      <c r="W11" s="374" t="str">
        <f>OUT_1!W11</f>
        <v>ILS</v>
      </c>
      <c r="X11" s="374" t="str">
        <f>OUT_1!X11</f>
        <v>INR</v>
      </c>
      <c r="Y11" s="374" t="str">
        <f>OUT_1!Y11</f>
        <v>KRW</v>
      </c>
      <c r="Z11" s="374" t="str">
        <f>OUT_1!Z11</f>
        <v>LTL</v>
      </c>
      <c r="AA11" s="374" t="str">
        <f>OUT_1!AA11</f>
        <v>LVL</v>
      </c>
      <c r="AB11" s="374" t="str">
        <f>OUT_1!AB11</f>
        <v>MXN</v>
      </c>
      <c r="AC11" s="374" t="str">
        <f>OUT_1!AC11</f>
        <v>MYR</v>
      </c>
      <c r="AD11" s="374" t="str">
        <f>OUT_1!AD11</f>
        <v>NOK</v>
      </c>
      <c r="AE11" s="374" t="str">
        <f>OUT_1!AE11</f>
        <v>NZD</v>
      </c>
      <c r="AF11" s="374" t="str">
        <f>OUT_1!AF11</f>
        <v>PEN</v>
      </c>
      <c r="AG11" s="374" t="str">
        <f>OUT_1!AG11</f>
        <v>PHP</v>
      </c>
      <c r="AH11" s="374" t="str">
        <f>OUT_1!AH11</f>
        <v>PLN</v>
      </c>
      <c r="AI11" s="374" t="str">
        <f>OUT_1!AI11</f>
        <v>RON</v>
      </c>
      <c r="AJ11" s="374" t="str">
        <f>OUT_1!AJ11</f>
        <v>RUB</v>
      </c>
      <c r="AK11" s="374" t="str">
        <f>OUT_1!AK11</f>
        <v>SAR</v>
      </c>
      <c r="AL11" s="374" t="str">
        <f>OUT_1!AL11</f>
        <v>SGD</v>
      </c>
      <c r="AM11" s="374" t="str">
        <f>OUT_1!AM11</f>
        <v>SKK</v>
      </c>
      <c r="AN11" s="374" t="str">
        <f>OUT_1!AN11</f>
        <v>THB</v>
      </c>
      <c r="AO11" s="374" t="str">
        <f>OUT_1!AO11</f>
        <v>TRL</v>
      </c>
      <c r="AP11" s="374" t="str">
        <f>OUT_1!AP11</f>
        <v>TWD</v>
      </c>
      <c r="AQ11" s="374" t="str">
        <f>OUT_1!AQ11</f>
        <v>ZAR</v>
      </c>
      <c r="AR11" s="374" t="s">
        <v>30</v>
      </c>
      <c r="AS11" s="375" t="str">
        <f>OUT_1!AS11</f>
        <v>TOT</v>
      </c>
      <c r="AT11" s="426"/>
      <c r="AU11" s="426"/>
    </row>
    <row r="12" spans="1:47" s="376" customFormat="1" ht="27.95" customHeight="1">
      <c r="A12" s="377"/>
      <c r="B12" s="378" t="s">
        <v>156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384"/>
      <c r="AU12" s="384"/>
    </row>
    <row r="13" spans="1:47" s="376" customFormat="1" ht="18" customHeight="1">
      <c r="A13" s="382"/>
      <c r="B13" s="446" t="s">
        <v>197</v>
      </c>
      <c r="C13" s="447"/>
      <c r="D13" s="434"/>
      <c r="E13" s="434" t="s">
        <v>9</v>
      </c>
      <c r="F13" s="434"/>
      <c r="G13" s="434"/>
      <c r="H13" s="434"/>
      <c r="I13" s="434"/>
      <c r="J13" s="434"/>
      <c r="K13" s="434"/>
      <c r="L13" s="434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384"/>
      <c r="AU13" s="384"/>
    </row>
    <row r="14" spans="1:47" s="376" customFormat="1" ht="18" customHeight="1">
      <c r="A14" s="382"/>
      <c r="B14" s="448"/>
      <c r="C14" s="445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384"/>
      <c r="AU14" s="384"/>
    </row>
    <row r="15" spans="1:47" s="376" customFormat="1" ht="18" customHeight="1">
      <c r="A15" s="385"/>
      <c r="B15" s="386" t="s">
        <v>157</v>
      </c>
      <c r="C15" s="386"/>
      <c r="D15" s="430">
        <f>OUT_1!D15</f>
        <v>15992.669312279995</v>
      </c>
      <c r="E15" s="430">
        <f>OUT_1!E15</f>
        <v>4837.9199392699975</v>
      </c>
      <c r="F15" s="430">
        <f>OUT_1!F15</f>
        <v>9.7324624400000008</v>
      </c>
      <c r="G15" s="430">
        <f>OUT_1!G15</f>
        <v>123.5914755</v>
      </c>
      <c r="H15" s="430">
        <f>OUT_1!H15</f>
        <v>143.02023384000003</v>
      </c>
      <c r="I15" s="430">
        <f>OUT_1!I15</f>
        <v>9.9420439999999999E-2</v>
      </c>
      <c r="J15" s="430">
        <f>OUT_1!J15</f>
        <v>0</v>
      </c>
      <c r="K15" s="430">
        <f>OUT_1!K15</f>
        <v>0</v>
      </c>
      <c r="L15" s="430">
        <f>OUT_1!L15</f>
        <v>0</v>
      </c>
      <c r="M15" s="430">
        <f>OUT_1!M15</f>
        <v>0</v>
      </c>
      <c r="N15" s="430">
        <f>OUT_1!N15</f>
        <v>0</v>
      </c>
      <c r="O15" s="430">
        <f>OUT_1!O15</f>
        <v>0</v>
      </c>
      <c r="P15" s="430">
        <f>OUT_1!P15</f>
        <v>0</v>
      </c>
      <c r="Q15" s="430">
        <f>OUT_1!Q15</f>
        <v>0</v>
      </c>
      <c r="R15" s="430">
        <f>OUT_1!R15</f>
        <v>0</v>
      </c>
      <c r="S15" s="430">
        <f>OUT_1!S15</f>
        <v>0</v>
      </c>
      <c r="T15" s="430">
        <f>OUT_1!T15</f>
        <v>0</v>
      </c>
      <c r="U15" s="430">
        <f>OUT_1!U15</f>
        <v>0</v>
      </c>
      <c r="V15" s="430">
        <f>OUT_1!V15</f>
        <v>0</v>
      </c>
      <c r="W15" s="430">
        <f>OUT_1!W15</f>
        <v>0</v>
      </c>
      <c r="X15" s="430">
        <f>OUT_1!X15</f>
        <v>22.942</v>
      </c>
      <c r="Y15" s="430">
        <f>OUT_1!Y15</f>
        <v>0</v>
      </c>
      <c r="Z15" s="430">
        <f>OUT_1!Z15</f>
        <v>0</v>
      </c>
      <c r="AA15" s="430">
        <f>OUT_1!AA15</f>
        <v>0</v>
      </c>
      <c r="AB15" s="430">
        <f>OUT_1!AB15</f>
        <v>0</v>
      </c>
      <c r="AC15" s="430">
        <f>OUT_1!AC15</f>
        <v>0</v>
      </c>
      <c r="AD15" s="430">
        <f>OUT_1!AD15</f>
        <v>0</v>
      </c>
      <c r="AE15" s="430">
        <f>OUT_1!AE15</f>
        <v>0</v>
      </c>
      <c r="AF15" s="430">
        <f>OUT_1!AF15</f>
        <v>0</v>
      </c>
      <c r="AG15" s="430">
        <f>OUT_1!AG15</f>
        <v>0</v>
      </c>
      <c r="AH15" s="430">
        <f>OUT_1!AH15</f>
        <v>0</v>
      </c>
      <c r="AI15" s="430">
        <f>OUT_1!AI15</f>
        <v>0</v>
      </c>
      <c r="AJ15" s="430">
        <f>OUT_1!AJ15</f>
        <v>12314.455061059993</v>
      </c>
      <c r="AK15" s="430">
        <f>OUT_1!AK15</f>
        <v>0</v>
      </c>
      <c r="AL15" s="430">
        <f>OUT_1!AL15</f>
        <v>0</v>
      </c>
      <c r="AM15" s="430">
        <f>OUT_1!AM15</f>
        <v>0</v>
      </c>
      <c r="AN15" s="430">
        <f>OUT_1!AN15</f>
        <v>0</v>
      </c>
      <c r="AO15" s="430">
        <f>OUT_1!AO15</f>
        <v>0</v>
      </c>
      <c r="AP15" s="430">
        <f>OUT_1!AP15</f>
        <v>0</v>
      </c>
      <c r="AQ15" s="430">
        <f>OUT_1!AQ15</f>
        <v>0</v>
      </c>
      <c r="AR15" s="430">
        <f>OUT_1!AR15</f>
        <v>12.686803510000001</v>
      </c>
      <c r="AS15" s="430">
        <f>OUT_1!AS15</f>
        <v>16728.558354169993</v>
      </c>
      <c r="AT15" s="384"/>
      <c r="AU15" s="384"/>
    </row>
    <row r="16" spans="1:47" s="384" customFormat="1" ht="18" customHeight="1">
      <c r="A16" s="389"/>
      <c r="B16" s="444" t="s">
        <v>158</v>
      </c>
      <c r="C16" s="445"/>
      <c r="D16" s="430">
        <f>OUT_1!D16</f>
        <v>37967.319834660004</v>
      </c>
      <c r="E16" s="430">
        <f>OUT_1!E16</f>
        <v>9774.8347940699932</v>
      </c>
      <c r="F16" s="430">
        <f>OUT_1!F16</f>
        <v>533.91629052000008</v>
      </c>
      <c r="G16" s="430">
        <f>OUT_1!G16</f>
        <v>216.18967578000002</v>
      </c>
      <c r="H16" s="430">
        <f>OUT_1!H16</f>
        <v>357.32461946999996</v>
      </c>
      <c r="I16" s="430">
        <f>OUT_1!I16</f>
        <v>29.399863669999998</v>
      </c>
      <c r="J16" s="430">
        <f>OUT_1!J16</f>
        <v>0</v>
      </c>
      <c r="K16" s="430">
        <f>OUT_1!K16</f>
        <v>0</v>
      </c>
      <c r="L16" s="430">
        <f>OUT_1!L16</f>
        <v>0</v>
      </c>
      <c r="M16" s="430">
        <f>OUT_1!M16</f>
        <v>0</v>
      </c>
      <c r="N16" s="430">
        <f>OUT_1!N16</f>
        <v>0</v>
      </c>
      <c r="O16" s="430">
        <f>OUT_1!O16</f>
        <v>0</v>
      </c>
      <c r="P16" s="430">
        <f>OUT_1!P16</f>
        <v>0</v>
      </c>
      <c r="Q16" s="430">
        <f>OUT_1!Q16</f>
        <v>4.6636104999999999</v>
      </c>
      <c r="R16" s="430">
        <f>OUT_1!R16</f>
        <v>9.9979699999999991E-2</v>
      </c>
      <c r="S16" s="430">
        <f>OUT_1!S16</f>
        <v>0</v>
      </c>
      <c r="T16" s="430">
        <f>OUT_1!T16</f>
        <v>552.43606081999997</v>
      </c>
      <c r="U16" s="430">
        <f>OUT_1!U16</f>
        <v>0</v>
      </c>
      <c r="V16" s="430">
        <f>OUT_1!V16</f>
        <v>0</v>
      </c>
      <c r="W16" s="430">
        <f>OUT_1!W16</f>
        <v>0</v>
      </c>
      <c r="X16" s="430">
        <f>OUT_1!X16</f>
        <v>0</v>
      </c>
      <c r="Y16" s="430">
        <f>OUT_1!Y16</f>
        <v>0</v>
      </c>
      <c r="Z16" s="430">
        <f>OUT_1!Z16</f>
        <v>0</v>
      </c>
      <c r="AA16" s="430">
        <f>OUT_1!AA16</f>
        <v>0</v>
      </c>
      <c r="AB16" s="430">
        <f>OUT_1!AB16</f>
        <v>0</v>
      </c>
      <c r="AC16" s="430">
        <f>OUT_1!AC16</f>
        <v>0</v>
      </c>
      <c r="AD16" s="430">
        <f>OUT_1!AD16</f>
        <v>0</v>
      </c>
      <c r="AE16" s="430">
        <f>OUT_1!AE16</f>
        <v>0.43099999999999999</v>
      </c>
      <c r="AF16" s="430">
        <f>OUT_1!AF16</f>
        <v>0</v>
      </c>
      <c r="AG16" s="430">
        <f>OUT_1!AG16</f>
        <v>0</v>
      </c>
      <c r="AH16" s="430">
        <f>OUT_1!AH16</f>
        <v>0</v>
      </c>
      <c r="AI16" s="430">
        <f>OUT_1!AI16</f>
        <v>0</v>
      </c>
      <c r="AJ16" s="430">
        <f>OUT_1!AJ16</f>
        <v>30778.693948020013</v>
      </c>
      <c r="AK16" s="430">
        <f>OUT_1!AK16</f>
        <v>0</v>
      </c>
      <c r="AL16" s="430">
        <f>OUT_1!AL16</f>
        <v>0.36099259</v>
      </c>
      <c r="AM16" s="430">
        <f>OUT_1!AM16</f>
        <v>0</v>
      </c>
      <c r="AN16" s="430">
        <f>OUT_1!AN16</f>
        <v>0</v>
      </c>
      <c r="AO16" s="430">
        <f>OUT_1!AO16</f>
        <v>0</v>
      </c>
      <c r="AP16" s="430">
        <f>OUT_1!AP16</f>
        <v>0</v>
      </c>
      <c r="AQ16" s="430">
        <f>OUT_1!AQ16</f>
        <v>0</v>
      </c>
      <c r="AR16" s="430">
        <f>OUT_1!AR16</f>
        <v>247.19955452000002</v>
      </c>
      <c r="AS16" s="430">
        <f>OUT_1!AS16</f>
        <v>40231.435112159998</v>
      </c>
    </row>
    <row r="17" spans="1:47" s="384" customFormat="1" ht="18" customHeight="1">
      <c r="A17" s="389"/>
      <c r="B17" s="386" t="s">
        <v>159</v>
      </c>
      <c r="C17" s="386"/>
      <c r="D17" s="430">
        <f>OUT_1!D17</f>
        <v>2666.6044875500011</v>
      </c>
      <c r="E17" s="430">
        <f>OUT_1!E17</f>
        <v>1324.0365501699998</v>
      </c>
      <c r="F17" s="430">
        <f>OUT_1!F17</f>
        <v>268.78416556000002</v>
      </c>
      <c r="G17" s="430">
        <f>OUT_1!G17</f>
        <v>46.189226829999996</v>
      </c>
      <c r="H17" s="430">
        <f>OUT_1!H17</f>
        <v>0</v>
      </c>
      <c r="I17" s="430">
        <f>OUT_1!I17</f>
        <v>24.599600559999999</v>
      </c>
      <c r="J17" s="430">
        <f>OUT_1!J17</f>
        <v>0</v>
      </c>
      <c r="K17" s="430">
        <f>OUT_1!K17</f>
        <v>0</v>
      </c>
      <c r="L17" s="430">
        <f>OUT_1!L17</f>
        <v>0</v>
      </c>
      <c r="M17" s="430">
        <f>OUT_1!M17</f>
        <v>0</v>
      </c>
      <c r="N17" s="430">
        <f>OUT_1!N17</f>
        <v>0</v>
      </c>
      <c r="O17" s="430">
        <f>OUT_1!O17</f>
        <v>0</v>
      </c>
      <c r="P17" s="430">
        <f>OUT_1!P17</f>
        <v>0</v>
      </c>
      <c r="Q17" s="430">
        <f>OUT_1!Q17</f>
        <v>0</v>
      </c>
      <c r="R17" s="430">
        <f>OUT_1!R17</f>
        <v>0</v>
      </c>
      <c r="S17" s="430">
        <f>OUT_1!S17</f>
        <v>0</v>
      </c>
      <c r="T17" s="430">
        <f>OUT_1!T17</f>
        <v>0</v>
      </c>
      <c r="U17" s="430">
        <f>OUT_1!U17</f>
        <v>6.4148799999999992E-2</v>
      </c>
      <c r="V17" s="430">
        <f>OUT_1!V17</f>
        <v>0</v>
      </c>
      <c r="W17" s="430">
        <f>OUT_1!W17</f>
        <v>0</v>
      </c>
      <c r="X17" s="430">
        <f>OUT_1!X17</f>
        <v>0</v>
      </c>
      <c r="Y17" s="430">
        <f>OUT_1!Y17</f>
        <v>0</v>
      </c>
      <c r="Z17" s="430">
        <f>OUT_1!Z17</f>
        <v>0</v>
      </c>
      <c r="AA17" s="430">
        <f>OUT_1!AA17</f>
        <v>0</v>
      </c>
      <c r="AB17" s="430">
        <f>OUT_1!AB17</f>
        <v>0</v>
      </c>
      <c r="AC17" s="430">
        <f>OUT_1!AC17</f>
        <v>0</v>
      </c>
      <c r="AD17" s="430">
        <f>OUT_1!AD17</f>
        <v>0</v>
      </c>
      <c r="AE17" s="430">
        <f>OUT_1!AE17</f>
        <v>0</v>
      </c>
      <c r="AF17" s="430">
        <f>OUT_1!AF17</f>
        <v>0</v>
      </c>
      <c r="AG17" s="430">
        <f>OUT_1!AG17</f>
        <v>0</v>
      </c>
      <c r="AH17" s="430">
        <f>OUT_1!AH17</f>
        <v>0</v>
      </c>
      <c r="AI17" s="430">
        <f>OUT_1!AI17</f>
        <v>0</v>
      </c>
      <c r="AJ17" s="430">
        <f>OUT_1!AJ17</f>
        <v>3884.8511205900022</v>
      </c>
      <c r="AK17" s="430">
        <f>OUT_1!AK17</f>
        <v>0</v>
      </c>
      <c r="AL17" s="430">
        <f>OUT_1!AL17</f>
        <v>0</v>
      </c>
      <c r="AM17" s="430">
        <f>OUT_1!AM17</f>
        <v>0</v>
      </c>
      <c r="AN17" s="430">
        <f>OUT_1!AN17</f>
        <v>0</v>
      </c>
      <c r="AO17" s="430">
        <f>OUT_1!AO17</f>
        <v>0</v>
      </c>
      <c r="AP17" s="430">
        <f>OUT_1!AP17</f>
        <v>0</v>
      </c>
      <c r="AQ17" s="430">
        <f>OUT_1!AQ17</f>
        <v>0</v>
      </c>
      <c r="AR17" s="430">
        <f>OUT_1!AR17</f>
        <v>0.68635082000000003</v>
      </c>
      <c r="AS17" s="430">
        <f>OUT_1!AS17</f>
        <v>4107.9078254400019</v>
      </c>
    </row>
    <row r="18" spans="1:47" s="376" customFormat="1" ht="18" customHeight="1">
      <c r="A18" s="385"/>
      <c r="B18" s="386" t="s">
        <v>155</v>
      </c>
      <c r="C18" s="386"/>
      <c r="D18" s="430">
        <f>OUT_1!D18</f>
        <v>56626.593634490004</v>
      </c>
      <c r="E18" s="430">
        <f>OUT_1!E18</f>
        <v>15936.791283509991</v>
      </c>
      <c r="F18" s="430">
        <f>OUT_1!F18</f>
        <v>812.43291852000004</v>
      </c>
      <c r="G18" s="430">
        <f>OUT_1!G18</f>
        <v>385.97037811000001</v>
      </c>
      <c r="H18" s="430">
        <f>OUT_1!H18</f>
        <v>500.34485330999996</v>
      </c>
      <c r="I18" s="430">
        <f>OUT_1!I18</f>
        <v>54.098884669999997</v>
      </c>
      <c r="J18" s="430">
        <f>OUT_1!J18</f>
        <v>0</v>
      </c>
      <c r="K18" s="430">
        <f>OUT_1!K18</f>
        <v>0</v>
      </c>
      <c r="L18" s="430">
        <f>OUT_1!L18</f>
        <v>0</v>
      </c>
      <c r="M18" s="430">
        <f>OUT_1!M18</f>
        <v>0</v>
      </c>
      <c r="N18" s="430">
        <f>OUT_1!N18</f>
        <v>0</v>
      </c>
      <c r="O18" s="430">
        <f>OUT_1!O18</f>
        <v>0</v>
      </c>
      <c r="P18" s="430">
        <f>OUT_1!P18</f>
        <v>0</v>
      </c>
      <c r="Q18" s="430">
        <f>OUT_1!Q18</f>
        <v>4.6636104999999999</v>
      </c>
      <c r="R18" s="430">
        <f>OUT_1!R18</f>
        <v>9.9979699999999991E-2</v>
      </c>
      <c r="S18" s="430">
        <f>OUT_1!S18</f>
        <v>0</v>
      </c>
      <c r="T18" s="430">
        <f>OUT_1!T18</f>
        <v>552.43606081999997</v>
      </c>
      <c r="U18" s="430">
        <f>OUT_1!U18</f>
        <v>6.4148799999999992E-2</v>
      </c>
      <c r="V18" s="430">
        <f>OUT_1!V18</f>
        <v>0</v>
      </c>
      <c r="W18" s="430">
        <f>OUT_1!W18</f>
        <v>0</v>
      </c>
      <c r="X18" s="430">
        <f>OUT_1!X18</f>
        <v>22.942</v>
      </c>
      <c r="Y18" s="430">
        <f>OUT_1!Y18</f>
        <v>0</v>
      </c>
      <c r="Z18" s="430">
        <f>OUT_1!Z18</f>
        <v>0</v>
      </c>
      <c r="AA18" s="430">
        <f>OUT_1!AA18</f>
        <v>0</v>
      </c>
      <c r="AB18" s="430">
        <f>OUT_1!AB18</f>
        <v>0</v>
      </c>
      <c r="AC18" s="430">
        <f>OUT_1!AC18</f>
        <v>0</v>
      </c>
      <c r="AD18" s="430">
        <f>OUT_1!AD18</f>
        <v>0</v>
      </c>
      <c r="AE18" s="430">
        <f>OUT_1!AE18</f>
        <v>0.43099999999999999</v>
      </c>
      <c r="AF18" s="430">
        <f>OUT_1!AF18</f>
        <v>0</v>
      </c>
      <c r="AG18" s="430">
        <f>OUT_1!AG18</f>
        <v>0</v>
      </c>
      <c r="AH18" s="430">
        <f>OUT_1!AH18</f>
        <v>0</v>
      </c>
      <c r="AI18" s="430">
        <f>OUT_1!AI18</f>
        <v>0</v>
      </c>
      <c r="AJ18" s="430">
        <f>OUT_1!AJ18</f>
        <v>46978.000129670007</v>
      </c>
      <c r="AK18" s="430">
        <f>OUT_1!AK18</f>
        <v>0</v>
      </c>
      <c r="AL18" s="430">
        <f>OUT_1!AL18</f>
        <v>0.36099259</v>
      </c>
      <c r="AM18" s="430">
        <f>OUT_1!AM18</f>
        <v>0</v>
      </c>
      <c r="AN18" s="430">
        <f>OUT_1!AN18</f>
        <v>0</v>
      </c>
      <c r="AO18" s="430">
        <f>OUT_1!AO18</f>
        <v>0</v>
      </c>
      <c r="AP18" s="430">
        <f>OUT_1!AP18</f>
        <v>0</v>
      </c>
      <c r="AQ18" s="430">
        <f>OUT_1!AQ18</f>
        <v>0</v>
      </c>
      <c r="AR18" s="430">
        <f>OUT_1!AR18</f>
        <v>260.57270884999997</v>
      </c>
      <c r="AS18" s="430">
        <f>OUT_1!AS18</f>
        <v>61067.901291769995</v>
      </c>
      <c r="AT18" s="384"/>
      <c r="AU18" s="384"/>
    </row>
    <row r="19" spans="1:47" s="376" customFormat="1" ht="18" hidden="1" customHeight="1">
      <c r="A19" s="389"/>
      <c r="B19" s="386" t="s">
        <v>160</v>
      </c>
      <c r="C19" s="386"/>
      <c r="D19" s="436">
        <f t="shared" ref="D19:L19" si="0">D18</f>
        <v>56626.593634490004</v>
      </c>
      <c r="E19" s="436">
        <f t="shared" si="0"/>
        <v>15936.791283509991</v>
      </c>
      <c r="F19" s="436">
        <f t="shared" si="0"/>
        <v>812.43291852000004</v>
      </c>
      <c r="G19" s="436">
        <f t="shared" si="0"/>
        <v>385.97037811000001</v>
      </c>
      <c r="H19" s="436">
        <f t="shared" si="0"/>
        <v>500.34485330999996</v>
      </c>
      <c r="I19" s="436">
        <f t="shared" si="0"/>
        <v>54.098884669999997</v>
      </c>
      <c r="J19" s="436">
        <f t="shared" si="0"/>
        <v>0</v>
      </c>
      <c r="K19" s="436">
        <f t="shared" si="0"/>
        <v>0</v>
      </c>
      <c r="L19" s="436">
        <f t="shared" si="0"/>
        <v>0</v>
      </c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384"/>
      <c r="AU19" s="384"/>
    </row>
    <row r="20" spans="1:47" s="376" customFormat="1" ht="18" customHeight="1">
      <c r="A20" s="389"/>
      <c r="B20" s="391"/>
      <c r="C20" s="391"/>
      <c r="D20" s="430"/>
      <c r="E20" s="430"/>
      <c r="F20" s="430"/>
      <c r="G20" s="430"/>
      <c r="H20" s="430"/>
      <c r="I20" s="430"/>
      <c r="J20" s="430"/>
      <c r="K20" s="430"/>
      <c r="L20" s="430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384"/>
      <c r="AU20" s="384"/>
    </row>
    <row r="21" spans="1:47" s="376" customFormat="1" ht="18" hidden="1" customHeight="1">
      <c r="A21" s="382"/>
      <c r="B21" s="392" t="s">
        <v>161</v>
      </c>
      <c r="C21" s="393"/>
      <c r="D21" s="434"/>
      <c r="E21" s="434"/>
      <c r="F21" s="434"/>
      <c r="G21" s="434"/>
      <c r="H21" s="434"/>
      <c r="I21" s="434"/>
      <c r="J21" s="434"/>
      <c r="K21" s="434"/>
      <c r="L21" s="434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384"/>
      <c r="AU21" s="384"/>
    </row>
    <row r="22" spans="1:47" s="376" customFormat="1" ht="18" hidden="1" customHeight="1">
      <c r="A22" s="385"/>
      <c r="B22" s="386" t="s">
        <v>162</v>
      </c>
      <c r="C22" s="386"/>
      <c r="D22" s="430" t="s">
        <v>163</v>
      </c>
      <c r="E22" s="430" t="s">
        <v>163</v>
      </c>
      <c r="F22" s="430" t="s">
        <v>163</v>
      </c>
      <c r="G22" s="430" t="s">
        <v>163</v>
      </c>
      <c r="H22" s="430" t="s">
        <v>163</v>
      </c>
      <c r="I22" s="430" t="s">
        <v>163</v>
      </c>
      <c r="J22" s="430" t="s">
        <v>163</v>
      </c>
      <c r="K22" s="430" t="s">
        <v>163</v>
      </c>
      <c r="L22" s="430" t="s">
        <v>163</v>
      </c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384"/>
      <c r="AU22" s="384"/>
    </row>
    <row r="23" spans="1:47" s="376" customFormat="1" ht="18" hidden="1" customHeight="1">
      <c r="A23" s="389"/>
      <c r="B23" s="444" t="s">
        <v>164</v>
      </c>
      <c r="C23" s="445"/>
      <c r="D23" s="430" t="s">
        <v>163</v>
      </c>
      <c r="E23" s="430" t="s">
        <v>163</v>
      </c>
      <c r="F23" s="430" t="s">
        <v>163</v>
      </c>
      <c r="G23" s="430" t="s">
        <v>163</v>
      </c>
      <c r="H23" s="430" t="s">
        <v>163</v>
      </c>
      <c r="I23" s="430" t="s">
        <v>163</v>
      </c>
      <c r="J23" s="430" t="s">
        <v>163</v>
      </c>
      <c r="K23" s="430" t="s">
        <v>163</v>
      </c>
      <c r="L23" s="430" t="s">
        <v>163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384"/>
      <c r="AU23" s="384"/>
    </row>
    <row r="24" spans="1:47" s="376" customFormat="1" ht="18" hidden="1" customHeight="1">
      <c r="A24" s="389"/>
      <c r="B24" s="386" t="s">
        <v>165</v>
      </c>
      <c r="C24" s="386"/>
      <c r="D24" s="430" t="s">
        <v>163</v>
      </c>
      <c r="E24" s="430" t="s">
        <v>163</v>
      </c>
      <c r="F24" s="430" t="s">
        <v>163</v>
      </c>
      <c r="G24" s="430" t="s">
        <v>163</v>
      </c>
      <c r="H24" s="430" t="s">
        <v>163</v>
      </c>
      <c r="I24" s="430" t="s">
        <v>163</v>
      </c>
      <c r="J24" s="430" t="s">
        <v>163</v>
      </c>
      <c r="K24" s="430" t="s">
        <v>163</v>
      </c>
      <c r="L24" s="430" t="s">
        <v>163</v>
      </c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384"/>
      <c r="AU24" s="384"/>
    </row>
    <row r="25" spans="1:47" s="376" customFormat="1" ht="18" hidden="1" customHeight="1">
      <c r="A25" s="385"/>
      <c r="B25" s="386" t="s">
        <v>155</v>
      </c>
      <c r="C25" s="386"/>
      <c r="D25" s="430" t="s">
        <v>163</v>
      </c>
      <c r="E25" s="430" t="s">
        <v>163</v>
      </c>
      <c r="F25" s="430" t="s">
        <v>163</v>
      </c>
      <c r="G25" s="430" t="s">
        <v>163</v>
      </c>
      <c r="H25" s="430" t="s">
        <v>163</v>
      </c>
      <c r="I25" s="430" t="s">
        <v>163</v>
      </c>
      <c r="J25" s="430" t="s">
        <v>163</v>
      </c>
      <c r="K25" s="430" t="s">
        <v>163</v>
      </c>
      <c r="L25" s="430" t="s">
        <v>163</v>
      </c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384"/>
      <c r="AU25" s="384"/>
    </row>
    <row r="26" spans="1:47" s="384" customFormat="1" ht="18" hidden="1" customHeight="1">
      <c r="A26" s="382"/>
      <c r="B26" s="393"/>
      <c r="C26" s="393"/>
      <c r="D26" s="437"/>
      <c r="E26" s="437"/>
      <c r="F26" s="437"/>
      <c r="G26" s="437"/>
      <c r="H26" s="437"/>
      <c r="I26" s="437"/>
      <c r="J26" s="437"/>
      <c r="K26" s="437"/>
      <c r="L26" s="437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</row>
    <row r="27" spans="1:47" s="384" customFormat="1" ht="18" customHeight="1">
      <c r="A27" s="394"/>
      <c r="B27" s="392" t="s">
        <v>166</v>
      </c>
      <c r="C27" s="393"/>
      <c r="D27" s="434"/>
      <c r="E27" s="434"/>
      <c r="F27" s="434"/>
      <c r="G27" s="434"/>
      <c r="H27" s="434"/>
      <c r="I27" s="434"/>
      <c r="J27" s="434"/>
      <c r="K27" s="434"/>
      <c r="L27" s="434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</row>
    <row r="28" spans="1:47" s="384" customFormat="1" ht="18" customHeight="1">
      <c r="A28" s="394"/>
      <c r="B28" s="392" t="s">
        <v>167</v>
      </c>
      <c r="C28" s="393"/>
      <c r="D28" s="434"/>
      <c r="E28" s="434"/>
      <c r="F28" s="434"/>
      <c r="G28" s="434"/>
      <c r="H28" s="434"/>
      <c r="I28" s="434"/>
      <c r="J28" s="434"/>
      <c r="K28" s="434"/>
      <c r="L28" s="434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</row>
    <row r="29" spans="1:47" s="376" customFormat="1" ht="18" customHeight="1">
      <c r="A29" s="394"/>
      <c r="B29" s="386" t="s">
        <v>157</v>
      </c>
      <c r="C29" s="386"/>
      <c r="D29" s="430">
        <f>OUT_1!D29</f>
        <v>4075.64658263</v>
      </c>
      <c r="E29" s="430">
        <f>OUT_1!E29</f>
        <v>3889.6631688199996</v>
      </c>
      <c r="F29" s="430">
        <f>OUT_1!F29</f>
        <v>0</v>
      </c>
      <c r="G29" s="430">
        <f>OUT_1!G29</f>
        <v>0</v>
      </c>
      <c r="H29" s="430">
        <f>OUT_1!H29</f>
        <v>0</v>
      </c>
      <c r="I29" s="430">
        <f>OUT_1!I29</f>
        <v>0</v>
      </c>
      <c r="J29" s="430">
        <f>OUT_1!J29</f>
        <v>0</v>
      </c>
      <c r="K29" s="430">
        <f>OUT_1!K29</f>
        <v>0</v>
      </c>
      <c r="L29" s="430">
        <f>OUT_1!L29</f>
        <v>0</v>
      </c>
      <c r="M29" s="430">
        <f>OUT_1!M29</f>
        <v>0</v>
      </c>
      <c r="N29" s="430">
        <f>OUT_1!N29</f>
        <v>0</v>
      </c>
      <c r="O29" s="430">
        <f>OUT_1!O29</f>
        <v>0</v>
      </c>
      <c r="P29" s="430">
        <f>OUT_1!P29</f>
        <v>0</v>
      </c>
      <c r="Q29" s="430">
        <f>OUT_1!Q29</f>
        <v>0</v>
      </c>
      <c r="R29" s="430">
        <f>OUT_1!R29</f>
        <v>0</v>
      </c>
      <c r="S29" s="430">
        <f>OUT_1!S29</f>
        <v>0</v>
      </c>
      <c r="T29" s="430">
        <f>OUT_1!T29</f>
        <v>0</v>
      </c>
      <c r="U29" s="430">
        <f>OUT_1!U29</f>
        <v>0</v>
      </c>
      <c r="V29" s="430">
        <f>OUT_1!V29</f>
        <v>0</v>
      </c>
      <c r="W29" s="430">
        <f>OUT_1!W29</f>
        <v>0</v>
      </c>
      <c r="X29" s="430">
        <f>OUT_1!X29</f>
        <v>0</v>
      </c>
      <c r="Y29" s="430">
        <f>OUT_1!Y29</f>
        <v>0</v>
      </c>
      <c r="Z29" s="430">
        <f>OUT_1!Z29</f>
        <v>0</v>
      </c>
      <c r="AA29" s="430">
        <f>OUT_1!AA29</f>
        <v>0</v>
      </c>
      <c r="AB29" s="430">
        <f>OUT_1!AB29</f>
        <v>0</v>
      </c>
      <c r="AC29" s="430">
        <f>OUT_1!AC29</f>
        <v>0</v>
      </c>
      <c r="AD29" s="430">
        <f>OUT_1!AD29</f>
        <v>0</v>
      </c>
      <c r="AE29" s="430">
        <f>OUT_1!AE29</f>
        <v>0</v>
      </c>
      <c r="AF29" s="430">
        <f>OUT_1!AF29</f>
        <v>0</v>
      </c>
      <c r="AG29" s="430">
        <f>OUT_1!AG29</f>
        <v>0</v>
      </c>
      <c r="AH29" s="430">
        <f>OUT_1!AH29</f>
        <v>0</v>
      </c>
      <c r="AI29" s="430">
        <f>OUT_1!AI29</f>
        <v>0</v>
      </c>
      <c r="AJ29" s="430">
        <f>OUT_1!AJ29</f>
        <v>7937.6460062000006</v>
      </c>
      <c r="AK29" s="430">
        <f>OUT_1!AK29</f>
        <v>0</v>
      </c>
      <c r="AL29" s="430">
        <f>OUT_1!AL29</f>
        <v>0</v>
      </c>
      <c r="AM29" s="430">
        <f>OUT_1!AM29</f>
        <v>0</v>
      </c>
      <c r="AN29" s="430">
        <f>OUT_1!AN29</f>
        <v>0</v>
      </c>
      <c r="AO29" s="430">
        <f>OUT_1!AO29</f>
        <v>0</v>
      </c>
      <c r="AP29" s="430">
        <f>OUT_1!AP29</f>
        <v>0</v>
      </c>
      <c r="AQ29" s="430">
        <f>OUT_1!AQ29</f>
        <v>0</v>
      </c>
      <c r="AR29" s="430">
        <f>OUT_1!AR29</f>
        <v>27.663745250000002</v>
      </c>
      <c r="AS29" s="430">
        <f>OUT_1!AS29</f>
        <v>7965.3097514500005</v>
      </c>
      <c r="AT29" s="384"/>
      <c r="AU29" s="384"/>
    </row>
    <row r="30" spans="1:47" s="376" customFormat="1" ht="18" customHeight="1">
      <c r="A30" s="385"/>
      <c r="B30" s="444" t="s">
        <v>158</v>
      </c>
      <c r="C30" s="445"/>
      <c r="D30" s="430">
        <f>OUT_1!D30</f>
        <v>4088.8405724700001</v>
      </c>
      <c r="E30" s="430">
        <f>OUT_1!E30</f>
        <v>3355.3125635800002</v>
      </c>
      <c r="F30" s="430">
        <f>OUT_1!F30</f>
        <v>0</v>
      </c>
      <c r="G30" s="430">
        <f>OUT_1!G30</f>
        <v>0</v>
      </c>
      <c r="H30" s="430">
        <f>OUT_1!H30</f>
        <v>0</v>
      </c>
      <c r="I30" s="430">
        <f>OUT_1!I30</f>
        <v>0</v>
      </c>
      <c r="J30" s="430">
        <f>OUT_1!J30</f>
        <v>0</v>
      </c>
      <c r="K30" s="430">
        <f>OUT_1!K30</f>
        <v>0</v>
      </c>
      <c r="L30" s="430">
        <f>OUT_1!L30</f>
        <v>0</v>
      </c>
      <c r="M30" s="430">
        <f>OUT_1!M30</f>
        <v>0</v>
      </c>
      <c r="N30" s="430">
        <f>OUT_1!N30</f>
        <v>0</v>
      </c>
      <c r="O30" s="430">
        <f>OUT_1!O30</f>
        <v>0</v>
      </c>
      <c r="P30" s="430">
        <f>OUT_1!P30</f>
        <v>0</v>
      </c>
      <c r="Q30" s="430">
        <f>OUT_1!Q30</f>
        <v>0</v>
      </c>
      <c r="R30" s="430">
        <f>OUT_1!R30</f>
        <v>0</v>
      </c>
      <c r="S30" s="430">
        <f>OUT_1!S30</f>
        <v>0</v>
      </c>
      <c r="T30" s="430">
        <f>OUT_1!T30</f>
        <v>0</v>
      </c>
      <c r="U30" s="430">
        <f>OUT_1!U30</f>
        <v>0</v>
      </c>
      <c r="V30" s="430">
        <f>OUT_1!V30</f>
        <v>0</v>
      </c>
      <c r="W30" s="430">
        <f>OUT_1!W30</f>
        <v>0</v>
      </c>
      <c r="X30" s="430">
        <f>OUT_1!X30</f>
        <v>0</v>
      </c>
      <c r="Y30" s="430">
        <f>OUT_1!Y30</f>
        <v>0</v>
      </c>
      <c r="Z30" s="430">
        <f>OUT_1!Z30</f>
        <v>0</v>
      </c>
      <c r="AA30" s="430">
        <f>OUT_1!AA30</f>
        <v>0</v>
      </c>
      <c r="AB30" s="430">
        <f>OUT_1!AB30</f>
        <v>0</v>
      </c>
      <c r="AC30" s="430">
        <f>OUT_1!AC30</f>
        <v>0</v>
      </c>
      <c r="AD30" s="430">
        <f>OUT_1!AD30</f>
        <v>0</v>
      </c>
      <c r="AE30" s="430">
        <f>OUT_1!AE30</f>
        <v>0</v>
      </c>
      <c r="AF30" s="430">
        <f>OUT_1!AF30</f>
        <v>0</v>
      </c>
      <c r="AG30" s="430">
        <f>OUT_1!AG30</f>
        <v>0</v>
      </c>
      <c r="AH30" s="430">
        <f>OUT_1!AH30</f>
        <v>0</v>
      </c>
      <c r="AI30" s="430">
        <f>OUT_1!AI30</f>
        <v>0</v>
      </c>
      <c r="AJ30" s="430">
        <f>OUT_1!AJ30</f>
        <v>7223.2093632500009</v>
      </c>
      <c r="AK30" s="430">
        <f>OUT_1!AK30</f>
        <v>0</v>
      </c>
      <c r="AL30" s="430">
        <f>OUT_1!AL30</f>
        <v>0</v>
      </c>
      <c r="AM30" s="430">
        <f>OUT_1!AM30</f>
        <v>0</v>
      </c>
      <c r="AN30" s="430">
        <f>OUT_1!AN30</f>
        <v>0</v>
      </c>
      <c r="AO30" s="430">
        <f>OUT_1!AO30</f>
        <v>0</v>
      </c>
      <c r="AP30" s="430">
        <f>OUT_1!AP30</f>
        <v>0</v>
      </c>
      <c r="AQ30" s="430">
        <f>OUT_1!AQ30</f>
        <v>0</v>
      </c>
      <c r="AR30" s="430">
        <f>OUT_1!AR30</f>
        <v>220.94377278999997</v>
      </c>
      <c r="AS30" s="430">
        <f>OUT_1!AS30</f>
        <v>7444.1531360450008</v>
      </c>
      <c r="AT30" s="384"/>
      <c r="AU30" s="384"/>
    </row>
    <row r="31" spans="1:47" s="376" customFormat="1" ht="18" customHeight="1">
      <c r="A31" s="382"/>
      <c r="B31" s="386" t="s">
        <v>159</v>
      </c>
      <c r="C31" s="386"/>
      <c r="D31" s="430">
        <f>OUT_1!D31</f>
        <v>426.22331164999997</v>
      </c>
      <c r="E31" s="430">
        <f>OUT_1!E31</f>
        <v>197.18197849000001</v>
      </c>
      <c r="F31" s="430">
        <f>OUT_1!F31</f>
        <v>43.676893959999994</v>
      </c>
      <c r="G31" s="430">
        <f>OUT_1!G31</f>
        <v>0</v>
      </c>
      <c r="H31" s="430">
        <f>OUT_1!H31</f>
        <v>0</v>
      </c>
      <c r="I31" s="430">
        <f>OUT_1!I31</f>
        <v>0</v>
      </c>
      <c r="J31" s="430">
        <f>OUT_1!J31</f>
        <v>0</v>
      </c>
      <c r="K31" s="430">
        <f>OUT_1!K31</f>
        <v>0</v>
      </c>
      <c r="L31" s="430">
        <f>OUT_1!L31</f>
        <v>0</v>
      </c>
      <c r="M31" s="430">
        <f>OUT_1!M31</f>
        <v>0</v>
      </c>
      <c r="N31" s="430">
        <f>OUT_1!N31</f>
        <v>0</v>
      </c>
      <c r="O31" s="430">
        <f>OUT_1!O31</f>
        <v>0</v>
      </c>
      <c r="P31" s="430">
        <f>OUT_1!P31</f>
        <v>0</v>
      </c>
      <c r="Q31" s="430">
        <f>OUT_1!Q31</f>
        <v>0</v>
      </c>
      <c r="R31" s="430">
        <f>OUT_1!R31</f>
        <v>0</v>
      </c>
      <c r="S31" s="430">
        <f>OUT_1!S31</f>
        <v>0</v>
      </c>
      <c r="T31" s="430">
        <f>OUT_1!T31</f>
        <v>0</v>
      </c>
      <c r="U31" s="430">
        <f>OUT_1!U31</f>
        <v>0</v>
      </c>
      <c r="V31" s="430">
        <f>OUT_1!V31</f>
        <v>0</v>
      </c>
      <c r="W31" s="430">
        <f>OUT_1!W31</f>
        <v>0</v>
      </c>
      <c r="X31" s="430">
        <f>OUT_1!X31</f>
        <v>0</v>
      </c>
      <c r="Y31" s="430">
        <f>OUT_1!Y31</f>
        <v>0</v>
      </c>
      <c r="Z31" s="430">
        <f>OUT_1!Z31</f>
        <v>0</v>
      </c>
      <c r="AA31" s="430">
        <f>OUT_1!AA31</f>
        <v>0</v>
      </c>
      <c r="AB31" s="430">
        <f>OUT_1!AB31</f>
        <v>0</v>
      </c>
      <c r="AC31" s="430">
        <f>OUT_1!AC31</f>
        <v>0</v>
      </c>
      <c r="AD31" s="430">
        <f>OUT_1!AD31</f>
        <v>0</v>
      </c>
      <c r="AE31" s="430">
        <f>OUT_1!AE31</f>
        <v>0</v>
      </c>
      <c r="AF31" s="430">
        <f>OUT_1!AF31</f>
        <v>0</v>
      </c>
      <c r="AG31" s="430">
        <f>OUT_1!AG31</f>
        <v>0</v>
      </c>
      <c r="AH31" s="430">
        <f>OUT_1!AH31</f>
        <v>0</v>
      </c>
      <c r="AI31" s="430">
        <f>OUT_1!AI31</f>
        <v>0</v>
      </c>
      <c r="AJ31" s="430">
        <f>OUT_1!AJ31</f>
        <v>417.36229483</v>
      </c>
      <c r="AK31" s="430">
        <f>OUT_1!AK31</f>
        <v>0</v>
      </c>
      <c r="AL31" s="430">
        <f>OUT_1!AL31</f>
        <v>0</v>
      </c>
      <c r="AM31" s="430">
        <f>OUT_1!AM31</f>
        <v>0</v>
      </c>
      <c r="AN31" s="430">
        <f>OUT_1!AN31</f>
        <v>0</v>
      </c>
      <c r="AO31" s="430">
        <f>OUT_1!AO31</f>
        <v>0</v>
      </c>
      <c r="AP31" s="430">
        <f>OUT_1!AP31</f>
        <v>0</v>
      </c>
      <c r="AQ31" s="430">
        <f>OUT_1!AQ31</f>
        <v>0</v>
      </c>
      <c r="AR31" s="430">
        <f>OUT_1!AR31</f>
        <v>0</v>
      </c>
      <c r="AS31" s="430">
        <f>OUT_1!AS31</f>
        <v>542.22223946500003</v>
      </c>
      <c r="AT31" s="384"/>
      <c r="AU31" s="384"/>
    </row>
    <row r="32" spans="1:47" s="384" customFormat="1" ht="18" customHeight="1">
      <c r="A32" s="394"/>
      <c r="B32" s="386" t="s">
        <v>155</v>
      </c>
      <c r="C32" s="386"/>
      <c r="D32" s="430">
        <f>OUT_1!D32</f>
        <v>8590.7104667499989</v>
      </c>
      <c r="E32" s="430">
        <f>OUT_1!E32</f>
        <v>7442.1577108900001</v>
      </c>
      <c r="F32" s="430">
        <f>OUT_1!F32</f>
        <v>43.676893959999994</v>
      </c>
      <c r="G32" s="430">
        <f>OUT_1!G32</f>
        <v>0</v>
      </c>
      <c r="H32" s="430">
        <f>OUT_1!H32</f>
        <v>0</v>
      </c>
      <c r="I32" s="430">
        <f>OUT_1!I32</f>
        <v>0</v>
      </c>
      <c r="J32" s="430">
        <f>OUT_1!J32</f>
        <v>0</v>
      </c>
      <c r="K32" s="430">
        <f>OUT_1!K32</f>
        <v>0</v>
      </c>
      <c r="L32" s="430">
        <f>OUT_1!L32</f>
        <v>0</v>
      </c>
      <c r="M32" s="430">
        <f>OUT_1!M32</f>
        <v>0</v>
      </c>
      <c r="N32" s="430">
        <f>OUT_1!N32</f>
        <v>0</v>
      </c>
      <c r="O32" s="430">
        <f>OUT_1!O32</f>
        <v>0</v>
      </c>
      <c r="P32" s="430">
        <f>OUT_1!P32</f>
        <v>0</v>
      </c>
      <c r="Q32" s="430">
        <f>OUT_1!Q32</f>
        <v>0</v>
      </c>
      <c r="R32" s="430">
        <f>OUT_1!R32</f>
        <v>0</v>
      </c>
      <c r="S32" s="430">
        <f>OUT_1!S32</f>
        <v>0</v>
      </c>
      <c r="T32" s="430">
        <f>OUT_1!T32</f>
        <v>0</v>
      </c>
      <c r="U32" s="430">
        <f>OUT_1!U32</f>
        <v>0</v>
      </c>
      <c r="V32" s="430">
        <f>OUT_1!V32</f>
        <v>0</v>
      </c>
      <c r="W32" s="430">
        <f>OUT_1!W32</f>
        <v>0</v>
      </c>
      <c r="X32" s="430">
        <f>OUT_1!X32</f>
        <v>0</v>
      </c>
      <c r="Y32" s="430">
        <f>OUT_1!Y32</f>
        <v>0</v>
      </c>
      <c r="Z32" s="430">
        <f>OUT_1!Z32</f>
        <v>0</v>
      </c>
      <c r="AA32" s="430">
        <f>OUT_1!AA32</f>
        <v>0</v>
      </c>
      <c r="AB32" s="430">
        <f>OUT_1!AB32</f>
        <v>0</v>
      </c>
      <c r="AC32" s="430">
        <f>OUT_1!AC32</f>
        <v>0</v>
      </c>
      <c r="AD32" s="430">
        <f>OUT_1!AD32</f>
        <v>0</v>
      </c>
      <c r="AE32" s="430">
        <f>OUT_1!AE32</f>
        <v>0</v>
      </c>
      <c r="AF32" s="430">
        <f>OUT_1!AF32</f>
        <v>0</v>
      </c>
      <c r="AG32" s="430">
        <f>OUT_1!AG32</f>
        <v>0</v>
      </c>
      <c r="AH32" s="430">
        <f>OUT_1!AH32</f>
        <v>0</v>
      </c>
      <c r="AI32" s="430">
        <f>OUT_1!AI32</f>
        <v>0</v>
      </c>
      <c r="AJ32" s="430">
        <f>OUT_1!AJ32</f>
        <v>15578.21766428</v>
      </c>
      <c r="AK32" s="430">
        <f>OUT_1!AK32</f>
        <v>0</v>
      </c>
      <c r="AL32" s="430">
        <f>OUT_1!AL32</f>
        <v>0</v>
      </c>
      <c r="AM32" s="430">
        <f>OUT_1!AM32</f>
        <v>0</v>
      </c>
      <c r="AN32" s="430">
        <f>OUT_1!AN32</f>
        <v>0</v>
      </c>
      <c r="AO32" s="430">
        <f>OUT_1!AO32</f>
        <v>0</v>
      </c>
      <c r="AP32" s="430">
        <f>OUT_1!AP32</f>
        <v>0</v>
      </c>
      <c r="AQ32" s="430">
        <f>OUT_1!AQ32</f>
        <v>0</v>
      </c>
      <c r="AR32" s="430">
        <f>OUT_1!AR32</f>
        <v>248.60751803999997</v>
      </c>
      <c r="AS32" s="430">
        <f>OUT_1!AS32</f>
        <v>15951.685126960001</v>
      </c>
    </row>
    <row r="33" spans="1:47" s="376" customFormat="1" ht="18" hidden="1" customHeight="1">
      <c r="A33" s="385"/>
      <c r="B33" s="386" t="s">
        <v>160</v>
      </c>
      <c r="C33" s="386"/>
      <c r="D33" s="436">
        <f t="shared" ref="D33:L33" si="1">D32</f>
        <v>8590.7104667499989</v>
      </c>
      <c r="E33" s="436">
        <f t="shared" si="1"/>
        <v>7442.1577108900001</v>
      </c>
      <c r="F33" s="436">
        <f t="shared" si="1"/>
        <v>43.676893959999994</v>
      </c>
      <c r="G33" s="436">
        <f t="shared" si="1"/>
        <v>0</v>
      </c>
      <c r="H33" s="436">
        <f t="shared" si="1"/>
        <v>0</v>
      </c>
      <c r="I33" s="436">
        <f t="shared" si="1"/>
        <v>0</v>
      </c>
      <c r="J33" s="436">
        <f t="shared" si="1"/>
        <v>0</v>
      </c>
      <c r="K33" s="436">
        <f t="shared" si="1"/>
        <v>0</v>
      </c>
      <c r="L33" s="436">
        <f t="shared" si="1"/>
        <v>0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384"/>
      <c r="AU33" s="384"/>
    </row>
    <row r="34" spans="1:47" s="384" customFormat="1" ht="18" customHeight="1">
      <c r="A34" s="394"/>
      <c r="B34" s="395"/>
      <c r="C34" s="395"/>
      <c r="D34" s="430"/>
      <c r="E34" s="430"/>
      <c r="F34" s="430"/>
      <c r="G34" s="430"/>
      <c r="H34" s="430"/>
      <c r="I34" s="430"/>
      <c r="J34" s="430"/>
      <c r="K34" s="430"/>
      <c r="L34" s="430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</row>
    <row r="35" spans="1:47" s="384" customFormat="1" ht="18" customHeight="1">
      <c r="A35" s="385"/>
      <c r="B35" s="392" t="s">
        <v>168</v>
      </c>
      <c r="C35" s="393"/>
      <c r="D35" s="434"/>
      <c r="E35" s="434"/>
      <c r="F35" s="434"/>
      <c r="G35" s="434"/>
      <c r="H35" s="434"/>
      <c r="I35" s="434"/>
      <c r="J35" s="434"/>
      <c r="K35" s="434"/>
      <c r="L35" s="434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</row>
    <row r="36" spans="1:47" s="376" customFormat="1" ht="18" customHeight="1">
      <c r="A36" s="385"/>
      <c r="B36" s="386" t="s">
        <v>157</v>
      </c>
      <c r="C36" s="386"/>
      <c r="D36" s="430">
        <f>OUT_1!D36</f>
        <v>137.96061114999998</v>
      </c>
      <c r="E36" s="430">
        <f>OUT_1!E36</f>
        <v>16.710960649999997</v>
      </c>
      <c r="F36" s="430">
        <f>OUT_1!F36</f>
        <v>10.98032246</v>
      </c>
      <c r="G36" s="430">
        <f>OUT_1!G36</f>
        <v>0</v>
      </c>
      <c r="H36" s="430">
        <f>OUT_1!H36</f>
        <v>0</v>
      </c>
      <c r="I36" s="430">
        <f>OUT_1!I36</f>
        <v>0</v>
      </c>
      <c r="J36" s="430">
        <f>OUT_1!J36</f>
        <v>0</v>
      </c>
      <c r="K36" s="430">
        <f>OUT_1!K36</f>
        <v>0</v>
      </c>
      <c r="L36" s="430">
        <f>OUT_1!L36</f>
        <v>0</v>
      </c>
      <c r="M36" s="430">
        <f>OUT_1!M36</f>
        <v>0</v>
      </c>
      <c r="N36" s="430">
        <f>OUT_1!N36</f>
        <v>0</v>
      </c>
      <c r="O36" s="430">
        <f>OUT_1!O36</f>
        <v>0</v>
      </c>
      <c r="P36" s="430">
        <f>OUT_1!P36</f>
        <v>0</v>
      </c>
      <c r="Q36" s="430">
        <f>OUT_1!Q36</f>
        <v>0</v>
      </c>
      <c r="R36" s="430">
        <f>OUT_1!R36</f>
        <v>0</v>
      </c>
      <c r="S36" s="430">
        <f>OUT_1!S36</f>
        <v>0</v>
      </c>
      <c r="T36" s="430">
        <f>OUT_1!T36</f>
        <v>0</v>
      </c>
      <c r="U36" s="430">
        <f>OUT_1!U36</f>
        <v>0</v>
      </c>
      <c r="V36" s="430">
        <f>OUT_1!V36</f>
        <v>0</v>
      </c>
      <c r="W36" s="430">
        <f>OUT_1!W36</f>
        <v>0</v>
      </c>
      <c r="X36" s="430">
        <f>OUT_1!X36</f>
        <v>0</v>
      </c>
      <c r="Y36" s="430">
        <f>OUT_1!Y36</f>
        <v>0</v>
      </c>
      <c r="Z36" s="430">
        <f>OUT_1!Z36</f>
        <v>0</v>
      </c>
      <c r="AA36" s="430">
        <f>OUT_1!AA36</f>
        <v>0</v>
      </c>
      <c r="AB36" s="430">
        <f>OUT_1!AB36</f>
        <v>0</v>
      </c>
      <c r="AC36" s="430">
        <f>OUT_1!AC36</f>
        <v>0</v>
      </c>
      <c r="AD36" s="430">
        <f>OUT_1!AD36</f>
        <v>0</v>
      </c>
      <c r="AE36" s="430">
        <f>OUT_1!AE36</f>
        <v>0</v>
      </c>
      <c r="AF36" s="430">
        <f>OUT_1!AF36</f>
        <v>0</v>
      </c>
      <c r="AG36" s="430">
        <f>OUT_1!AG36</f>
        <v>0</v>
      </c>
      <c r="AH36" s="430">
        <f>OUT_1!AH36</f>
        <v>0</v>
      </c>
      <c r="AI36" s="430">
        <f>OUT_1!AI36</f>
        <v>0</v>
      </c>
      <c r="AJ36" s="430">
        <f>OUT_1!AJ36</f>
        <v>116.19725593000001</v>
      </c>
      <c r="AK36" s="430">
        <f>OUT_1!AK36</f>
        <v>0</v>
      </c>
      <c r="AL36" s="430">
        <f>OUT_1!AL36</f>
        <v>0</v>
      </c>
      <c r="AM36" s="430">
        <f>OUT_1!AM36</f>
        <v>0</v>
      </c>
      <c r="AN36" s="430">
        <f>OUT_1!AN36</f>
        <v>0</v>
      </c>
      <c r="AO36" s="430">
        <f>OUT_1!AO36</f>
        <v>0</v>
      </c>
      <c r="AP36" s="430">
        <f>OUT_1!AP36</f>
        <v>0</v>
      </c>
      <c r="AQ36" s="430">
        <f>OUT_1!AQ36</f>
        <v>0</v>
      </c>
      <c r="AR36" s="430">
        <f>OUT_1!AR36</f>
        <v>27.493993409999998</v>
      </c>
      <c r="AS36" s="430">
        <f>OUT_1!AS36</f>
        <v>154.67157179999998</v>
      </c>
      <c r="AT36" s="384"/>
      <c r="AU36" s="384"/>
    </row>
    <row r="37" spans="1:47" s="376" customFormat="1" ht="18" customHeight="1">
      <c r="A37" s="385"/>
      <c r="B37" s="444" t="s">
        <v>158</v>
      </c>
      <c r="C37" s="445"/>
      <c r="D37" s="430">
        <f>OUT_1!D37</f>
        <v>350.61480129999995</v>
      </c>
      <c r="E37" s="430">
        <f>OUT_1!E37</f>
        <v>143.86719579000004</v>
      </c>
      <c r="F37" s="430">
        <f>OUT_1!F37</f>
        <v>44.473799870000001</v>
      </c>
      <c r="G37" s="430">
        <f>OUT_1!G37</f>
        <v>69.34751390000001</v>
      </c>
      <c r="H37" s="430">
        <f>OUT_1!H37</f>
        <v>0</v>
      </c>
      <c r="I37" s="430">
        <f>OUT_1!I37</f>
        <v>0</v>
      </c>
      <c r="J37" s="430">
        <f>OUT_1!J37</f>
        <v>0</v>
      </c>
      <c r="K37" s="430">
        <f>OUT_1!K37</f>
        <v>0</v>
      </c>
      <c r="L37" s="430">
        <f>OUT_1!L37</f>
        <v>0</v>
      </c>
      <c r="M37" s="430">
        <f>OUT_1!M37</f>
        <v>0</v>
      </c>
      <c r="N37" s="430">
        <f>OUT_1!N37</f>
        <v>0</v>
      </c>
      <c r="O37" s="430">
        <f>OUT_1!O37</f>
        <v>0</v>
      </c>
      <c r="P37" s="430">
        <f>OUT_1!P37</f>
        <v>0</v>
      </c>
      <c r="Q37" s="430">
        <f>OUT_1!Q37</f>
        <v>0</v>
      </c>
      <c r="R37" s="430">
        <f>OUT_1!R37</f>
        <v>0</v>
      </c>
      <c r="S37" s="430">
        <f>OUT_1!S37</f>
        <v>0</v>
      </c>
      <c r="T37" s="430">
        <f>OUT_1!T37</f>
        <v>0</v>
      </c>
      <c r="U37" s="430">
        <f>OUT_1!U37</f>
        <v>0</v>
      </c>
      <c r="V37" s="430">
        <f>OUT_1!V37</f>
        <v>0</v>
      </c>
      <c r="W37" s="430">
        <f>OUT_1!W37</f>
        <v>0</v>
      </c>
      <c r="X37" s="430">
        <f>OUT_1!X37</f>
        <v>0</v>
      </c>
      <c r="Y37" s="430">
        <f>OUT_1!Y37</f>
        <v>0</v>
      </c>
      <c r="Z37" s="430">
        <f>OUT_1!Z37</f>
        <v>0</v>
      </c>
      <c r="AA37" s="430">
        <f>OUT_1!AA37</f>
        <v>0</v>
      </c>
      <c r="AB37" s="430">
        <f>OUT_1!AB37</f>
        <v>0</v>
      </c>
      <c r="AC37" s="430">
        <f>OUT_1!AC37</f>
        <v>0</v>
      </c>
      <c r="AD37" s="430">
        <f>OUT_1!AD37</f>
        <v>0</v>
      </c>
      <c r="AE37" s="430">
        <f>OUT_1!AE37</f>
        <v>0</v>
      </c>
      <c r="AF37" s="430">
        <f>OUT_1!AF37</f>
        <v>0</v>
      </c>
      <c r="AG37" s="430">
        <f>OUT_1!AG37</f>
        <v>0</v>
      </c>
      <c r="AH37" s="430">
        <f>OUT_1!AH37</f>
        <v>0</v>
      </c>
      <c r="AI37" s="430">
        <f>OUT_1!AI37</f>
        <v>0</v>
      </c>
      <c r="AJ37" s="430">
        <f>OUT_1!AJ37</f>
        <v>108.31860833</v>
      </c>
      <c r="AK37" s="430">
        <f>OUT_1!AK37</f>
        <v>0</v>
      </c>
      <c r="AL37" s="430">
        <f>OUT_1!AL37</f>
        <v>0</v>
      </c>
      <c r="AM37" s="430">
        <f>OUT_1!AM37</f>
        <v>0</v>
      </c>
      <c r="AN37" s="430">
        <f>OUT_1!AN37</f>
        <v>0</v>
      </c>
      <c r="AO37" s="430">
        <f>OUT_1!AO37</f>
        <v>0</v>
      </c>
      <c r="AP37" s="430">
        <f>OUT_1!AP37</f>
        <v>0</v>
      </c>
      <c r="AQ37" s="430">
        <f>OUT_1!AQ37</f>
        <v>0</v>
      </c>
      <c r="AR37" s="430">
        <f>OUT_1!AR37</f>
        <v>109.97597365</v>
      </c>
      <c r="AS37" s="430">
        <f>OUT_1!AS37</f>
        <v>413.29894641999999</v>
      </c>
      <c r="AT37" s="384"/>
      <c r="AU37" s="384"/>
    </row>
    <row r="38" spans="1:47" s="376" customFormat="1" ht="18" customHeight="1">
      <c r="A38" s="382"/>
      <c r="B38" s="386" t="s">
        <v>159</v>
      </c>
      <c r="C38" s="386"/>
      <c r="D38" s="430">
        <f>OUT_1!D38</f>
        <v>81.655688789999999</v>
      </c>
      <c r="E38" s="430">
        <f>OUT_1!E38</f>
        <v>134.99885834999998</v>
      </c>
      <c r="F38" s="430">
        <f>OUT_1!F38</f>
        <v>0</v>
      </c>
      <c r="G38" s="430">
        <f>OUT_1!G38</f>
        <v>0</v>
      </c>
      <c r="H38" s="430">
        <f>OUT_1!H38</f>
        <v>0</v>
      </c>
      <c r="I38" s="430">
        <f>OUT_1!I38</f>
        <v>0</v>
      </c>
      <c r="J38" s="430">
        <f>OUT_1!J38</f>
        <v>0</v>
      </c>
      <c r="K38" s="430">
        <f>OUT_1!K38</f>
        <v>0</v>
      </c>
      <c r="L38" s="430">
        <f>OUT_1!L38</f>
        <v>0</v>
      </c>
      <c r="M38" s="430">
        <f>OUT_1!M38</f>
        <v>0</v>
      </c>
      <c r="N38" s="430">
        <f>OUT_1!N38</f>
        <v>0</v>
      </c>
      <c r="O38" s="430">
        <f>OUT_1!O38</f>
        <v>0</v>
      </c>
      <c r="P38" s="430">
        <f>OUT_1!P38</f>
        <v>0</v>
      </c>
      <c r="Q38" s="430">
        <f>OUT_1!Q38</f>
        <v>0</v>
      </c>
      <c r="R38" s="430">
        <f>OUT_1!R38</f>
        <v>0</v>
      </c>
      <c r="S38" s="430">
        <f>OUT_1!S38</f>
        <v>0</v>
      </c>
      <c r="T38" s="430">
        <f>OUT_1!T38</f>
        <v>0</v>
      </c>
      <c r="U38" s="430">
        <f>OUT_1!U38</f>
        <v>0</v>
      </c>
      <c r="V38" s="430">
        <f>OUT_1!V38</f>
        <v>0</v>
      </c>
      <c r="W38" s="430">
        <f>OUT_1!W38</f>
        <v>0</v>
      </c>
      <c r="X38" s="430">
        <f>OUT_1!X38</f>
        <v>0</v>
      </c>
      <c r="Y38" s="430">
        <f>OUT_1!Y38</f>
        <v>0</v>
      </c>
      <c r="Z38" s="430">
        <f>OUT_1!Z38</f>
        <v>0</v>
      </c>
      <c r="AA38" s="430">
        <f>OUT_1!AA38</f>
        <v>0</v>
      </c>
      <c r="AB38" s="430">
        <f>OUT_1!AB38</f>
        <v>0</v>
      </c>
      <c r="AC38" s="430">
        <f>OUT_1!AC38</f>
        <v>0</v>
      </c>
      <c r="AD38" s="430">
        <f>OUT_1!AD38</f>
        <v>0</v>
      </c>
      <c r="AE38" s="430">
        <f>OUT_1!AE38</f>
        <v>0</v>
      </c>
      <c r="AF38" s="430">
        <f>OUT_1!AF38</f>
        <v>0</v>
      </c>
      <c r="AG38" s="430">
        <f>OUT_1!AG38</f>
        <v>0</v>
      </c>
      <c r="AH38" s="430">
        <f>OUT_1!AH38</f>
        <v>0</v>
      </c>
      <c r="AI38" s="430">
        <f>OUT_1!AI38</f>
        <v>0</v>
      </c>
      <c r="AJ38" s="430">
        <f>OUT_1!AJ38</f>
        <v>216.09401204</v>
      </c>
      <c r="AK38" s="430">
        <f>OUT_1!AK38</f>
        <v>0</v>
      </c>
      <c r="AL38" s="430">
        <f>OUT_1!AL38</f>
        <v>0</v>
      </c>
      <c r="AM38" s="430">
        <f>OUT_1!AM38</f>
        <v>0</v>
      </c>
      <c r="AN38" s="430">
        <f>OUT_1!AN38</f>
        <v>0</v>
      </c>
      <c r="AO38" s="430">
        <f>OUT_1!AO38</f>
        <v>0</v>
      </c>
      <c r="AP38" s="430">
        <f>OUT_1!AP38</f>
        <v>0</v>
      </c>
      <c r="AQ38" s="430">
        <f>OUT_1!AQ38</f>
        <v>0</v>
      </c>
      <c r="AR38" s="430">
        <f>OUT_1!AR38</f>
        <v>0</v>
      </c>
      <c r="AS38" s="430">
        <f>OUT_1!AS38</f>
        <v>216.37427958999999</v>
      </c>
      <c r="AT38" s="384"/>
      <c r="AU38" s="384"/>
    </row>
    <row r="39" spans="1:47" s="376" customFormat="1" ht="18" customHeight="1">
      <c r="A39" s="385"/>
      <c r="B39" s="386" t="s">
        <v>155</v>
      </c>
      <c r="C39" s="386"/>
      <c r="D39" s="430">
        <f>OUT_1!D39</f>
        <v>570.23110123999993</v>
      </c>
      <c r="E39" s="430">
        <f>OUT_1!E39</f>
        <v>295.57701479000002</v>
      </c>
      <c r="F39" s="430">
        <f>OUT_1!F39</f>
        <v>55.454122330000004</v>
      </c>
      <c r="G39" s="430">
        <f>OUT_1!G39</f>
        <v>69.34751390000001</v>
      </c>
      <c r="H39" s="430">
        <f>OUT_1!H39</f>
        <v>0</v>
      </c>
      <c r="I39" s="430">
        <f>OUT_1!I39</f>
        <v>0</v>
      </c>
      <c r="J39" s="430">
        <f>OUT_1!J39</f>
        <v>0</v>
      </c>
      <c r="K39" s="430">
        <f>OUT_1!K39</f>
        <v>0</v>
      </c>
      <c r="L39" s="430">
        <f>OUT_1!L39</f>
        <v>0</v>
      </c>
      <c r="M39" s="430">
        <f>OUT_1!M39</f>
        <v>0</v>
      </c>
      <c r="N39" s="430">
        <f>OUT_1!N39</f>
        <v>0</v>
      </c>
      <c r="O39" s="430">
        <f>OUT_1!O39</f>
        <v>0</v>
      </c>
      <c r="P39" s="430">
        <f>OUT_1!P39</f>
        <v>0</v>
      </c>
      <c r="Q39" s="430">
        <f>OUT_1!Q39</f>
        <v>0</v>
      </c>
      <c r="R39" s="430">
        <f>OUT_1!R39</f>
        <v>0</v>
      </c>
      <c r="S39" s="430">
        <f>OUT_1!S39</f>
        <v>0</v>
      </c>
      <c r="T39" s="430">
        <f>OUT_1!T39</f>
        <v>0</v>
      </c>
      <c r="U39" s="430">
        <f>OUT_1!U39</f>
        <v>0</v>
      </c>
      <c r="V39" s="430">
        <f>OUT_1!V39</f>
        <v>0</v>
      </c>
      <c r="W39" s="430">
        <f>OUT_1!W39</f>
        <v>0</v>
      </c>
      <c r="X39" s="430">
        <f>OUT_1!X39</f>
        <v>0</v>
      </c>
      <c r="Y39" s="430">
        <f>OUT_1!Y39</f>
        <v>0</v>
      </c>
      <c r="Z39" s="430">
        <f>OUT_1!Z39</f>
        <v>0</v>
      </c>
      <c r="AA39" s="430">
        <f>OUT_1!AA39</f>
        <v>0</v>
      </c>
      <c r="AB39" s="430">
        <f>OUT_1!AB39</f>
        <v>0</v>
      </c>
      <c r="AC39" s="430">
        <f>OUT_1!AC39</f>
        <v>0</v>
      </c>
      <c r="AD39" s="430">
        <f>OUT_1!AD39</f>
        <v>0</v>
      </c>
      <c r="AE39" s="430">
        <f>OUT_1!AE39</f>
        <v>0</v>
      </c>
      <c r="AF39" s="430">
        <f>OUT_1!AF39</f>
        <v>0</v>
      </c>
      <c r="AG39" s="430">
        <f>OUT_1!AG39</f>
        <v>0</v>
      </c>
      <c r="AH39" s="430">
        <f>OUT_1!AH39</f>
        <v>0</v>
      </c>
      <c r="AI39" s="430">
        <f>OUT_1!AI39</f>
        <v>0</v>
      </c>
      <c r="AJ39" s="430">
        <f>OUT_1!AJ39</f>
        <v>440.6098763</v>
      </c>
      <c r="AK39" s="430">
        <f>OUT_1!AK39</f>
        <v>0</v>
      </c>
      <c r="AL39" s="430">
        <f>OUT_1!AL39</f>
        <v>0</v>
      </c>
      <c r="AM39" s="430">
        <f>OUT_1!AM39</f>
        <v>0</v>
      </c>
      <c r="AN39" s="430">
        <f>OUT_1!AN39</f>
        <v>0</v>
      </c>
      <c r="AO39" s="430">
        <f>OUT_1!AO39</f>
        <v>0</v>
      </c>
      <c r="AP39" s="430">
        <f>OUT_1!AP39</f>
        <v>0</v>
      </c>
      <c r="AQ39" s="430">
        <f>OUT_1!AQ39</f>
        <v>0</v>
      </c>
      <c r="AR39" s="430">
        <f>OUT_1!AR39</f>
        <v>137.46996705999999</v>
      </c>
      <c r="AS39" s="430">
        <f>OUT_1!AS39</f>
        <v>784.34479780999993</v>
      </c>
      <c r="AT39" s="384"/>
      <c r="AU39" s="384"/>
    </row>
    <row r="40" spans="1:47" s="376" customFormat="1" ht="18" hidden="1" customHeight="1">
      <c r="A40" s="385"/>
      <c r="B40" s="386" t="s">
        <v>160</v>
      </c>
      <c r="C40" s="386"/>
      <c r="D40" s="430">
        <f>OUT_1!D40</f>
        <v>0</v>
      </c>
      <c r="E40" s="436">
        <f t="shared" ref="E40:L40" si="2">E39</f>
        <v>295.57701479000002</v>
      </c>
      <c r="F40" s="436">
        <f t="shared" si="2"/>
        <v>55.454122330000004</v>
      </c>
      <c r="G40" s="436">
        <f t="shared" si="2"/>
        <v>69.34751390000001</v>
      </c>
      <c r="H40" s="436">
        <f t="shared" si="2"/>
        <v>0</v>
      </c>
      <c r="I40" s="436">
        <f t="shared" si="2"/>
        <v>0</v>
      </c>
      <c r="J40" s="436">
        <f t="shared" si="2"/>
        <v>0</v>
      </c>
      <c r="K40" s="436">
        <f t="shared" si="2"/>
        <v>0</v>
      </c>
      <c r="L40" s="436">
        <f t="shared" si="2"/>
        <v>0</v>
      </c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384"/>
      <c r="AU40" s="384"/>
    </row>
    <row r="41" spans="1:47" s="376" customFormat="1" ht="18" customHeight="1">
      <c r="A41" s="385"/>
      <c r="B41" s="386"/>
      <c r="C41" s="386"/>
      <c r="D41" s="430"/>
      <c r="E41" s="430"/>
      <c r="F41" s="430"/>
      <c r="G41" s="430"/>
      <c r="H41" s="430"/>
      <c r="I41" s="430"/>
      <c r="J41" s="430"/>
      <c r="K41" s="430"/>
      <c r="L41" s="430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384"/>
      <c r="AU41" s="384"/>
    </row>
    <row r="42" spans="1:47" s="376" customFormat="1" ht="18" customHeight="1">
      <c r="A42" s="385"/>
      <c r="B42" s="386" t="s">
        <v>169</v>
      </c>
      <c r="C42" s="386"/>
      <c r="D42" s="430">
        <f t="shared" ref="D42:AS42" si="3">D39+D32</f>
        <v>9160.9415679899994</v>
      </c>
      <c r="E42" s="430">
        <f t="shared" si="3"/>
        <v>7737.7347256800003</v>
      </c>
      <c r="F42" s="430">
        <f t="shared" si="3"/>
        <v>99.131016289999991</v>
      </c>
      <c r="G42" s="430">
        <f t="shared" si="3"/>
        <v>69.34751390000001</v>
      </c>
      <c r="H42" s="430">
        <f t="shared" si="3"/>
        <v>0</v>
      </c>
      <c r="I42" s="430">
        <f t="shared" si="3"/>
        <v>0</v>
      </c>
      <c r="J42" s="430">
        <f t="shared" si="3"/>
        <v>0</v>
      </c>
      <c r="K42" s="430">
        <f t="shared" si="3"/>
        <v>0</v>
      </c>
      <c r="L42" s="430">
        <f t="shared" si="3"/>
        <v>0</v>
      </c>
      <c r="M42" s="430">
        <f t="shared" si="3"/>
        <v>0</v>
      </c>
      <c r="N42" s="430">
        <f t="shared" si="3"/>
        <v>0</v>
      </c>
      <c r="O42" s="430">
        <f t="shared" si="3"/>
        <v>0</v>
      </c>
      <c r="P42" s="430">
        <f t="shared" si="3"/>
        <v>0</v>
      </c>
      <c r="Q42" s="430">
        <f t="shared" si="3"/>
        <v>0</v>
      </c>
      <c r="R42" s="430">
        <f t="shared" si="3"/>
        <v>0</v>
      </c>
      <c r="S42" s="430">
        <f t="shared" si="3"/>
        <v>0</v>
      </c>
      <c r="T42" s="430">
        <f t="shared" si="3"/>
        <v>0</v>
      </c>
      <c r="U42" s="430">
        <f t="shared" si="3"/>
        <v>0</v>
      </c>
      <c r="V42" s="430">
        <f t="shared" si="3"/>
        <v>0</v>
      </c>
      <c r="W42" s="430">
        <f t="shared" si="3"/>
        <v>0</v>
      </c>
      <c r="X42" s="430">
        <f t="shared" si="3"/>
        <v>0</v>
      </c>
      <c r="Y42" s="430">
        <f t="shared" si="3"/>
        <v>0</v>
      </c>
      <c r="Z42" s="430">
        <f t="shared" si="3"/>
        <v>0</v>
      </c>
      <c r="AA42" s="430">
        <f t="shared" si="3"/>
        <v>0</v>
      </c>
      <c r="AB42" s="430">
        <f t="shared" si="3"/>
        <v>0</v>
      </c>
      <c r="AC42" s="430">
        <f t="shared" si="3"/>
        <v>0</v>
      </c>
      <c r="AD42" s="430">
        <f t="shared" si="3"/>
        <v>0</v>
      </c>
      <c r="AE42" s="430">
        <f t="shared" si="3"/>
        <v>0</v>
      </c>
      <c r="AF42" s="430">
        <f t="shared" si="3"/>
        <v>0</v>
      </c>
      <c r="AG42" s="430">
        <f t="shared" si="3"/>
        <v>0</v>
      </c>
      <c r="AH42" s="430">
        <f t="shared" si="3"/>
        <v>0</v>
      </c>
      <c r="AI42" s="430">
        <f t="shared" si="3"/>
        <v>0</v>
      </c>
      <c r="AJ42" s="430">
        <f t="shared" si="3"/>
        <v>16018.827540580001</v>
      </c>
      <c r="AK42" s="430">
        <f t="shared" si="3"/>
        <v>0</v>
      </c>
      <c r="AL42" s="430">
        <f t="shared" si="3"/>
        <v>0</v>
      </c>
      <c r="AM42" s="430">
        <f t="shared" si="3"/>
        <v>0</v>
      </c>
      <c r="AN42" s="430">
        <f t="shared" si="3"/>
        <v>0</v>
      </c>
      <c r="AO42" s="430">
        <f t="shared" si="3"/>
        <v>0</v>
      </c>
      <c r="AP42" s="430">
        <f t="shared" si="3"/>
        <v>0</v>
      </c>
      <c r="AQ42" s="430">
        <f t="shared" si="3"/>
        <v>0</v>
      </c>
      <c r="AR42" s="430">
        <f t="shared" si="3"/>
        <v>386.07748509999999</v>
      </c>
      <c r="AS42" s="430">
        <f t="shared" si="3"/>
        <v>16736.029924770002</v>
      </c>
      <c r="AT42" s="384"/>
      <c r="AU42" s="384"/>
    </row>
    <row r="43" spans="1:47" s="376" customFormat="1" ht="18" customHeight="1">
      <c r="A43" s="385"/>
      <c r="B43" s="386"/>
      <c r="C43" s="386"/>
      <c r="D43" s="430"/>
      <c r="E43" s="430"/>
      <c r="F43" s="430"/>
      <c r="G43" s="430"/>
      <c r="H43" s="430"/>
      <c r="I43" s="430"/>
      <c r="J43" s="430"/>
      <c r="K43" s="430"/>
      <c r="L43" s="430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384"/>
      <c r="AU43" s="384"/>
    </row>
    <row r="44" spans="1:47" s="376" customFormat="1" ht="18" hidden="1" customHeight="1">
      <c r="A44" s="394"/>
      <c r="B44" s="396" t="s">
        <v>170</v>
      </c>
      <c r="C44" s="392"/>
      <c r="D44" s="436"/>
      <c r="E44" s="436"/>
      <c r="F44" s="436"/>
      <c r="G44" s="436"/>
      <c r="H44" s="436"/>
      <c r="I44" s="436"/>
      <c r="J44" s="436"/>
      <c r="K44" s="436"/>
      <c r="L44" s="430" t="s">
        <v>163</v>
      </c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384"/>
      <c r="AU44" s="384"/>
    </row>
    <row r="45" spans="1:47" s="376" customFormat="1" ht="18" customHeight="1">
      <c r="A45" s="385"/>
      <c r="B45" s="386"/>
      <c r="C45" s="386"/>
      <c r="D45" s="437"/>
      <c r="E45" s="437"/>
      <c r="F45" s="437"/>
      <c r="G45" s="437"/>
      <c r="H45" s="437"/>
      <c r="I45" s="437"/>
      <c r="J45" s="437"/>
      <c r="K45" s="437"/>
      <c r="L45" s="430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384"/>
      <c r="AU45" s="384"/>
    </row>
    <row r="46" spans="1:47" s="376" customFormat="1" ht="18" hidden="1" customHeight="1">
      <c r="A46" s="385"/>
      <c r="B46" s="392" t="s">
        <v>171</v>
      </c>
      <c r="C46" s="392"/>
      <c r="D46" s="430"/>
      <c r="E46" s="430"/>
      <c r="F46" s="430"/>
      <c r="G46" s="430"/>
      <c r="H46" s="430"/>
      <c r="I46" s="430"/>
      <c r="J46" s="430"/>
      <c r="K46" s="430"/>
      <c r="L46" s="430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384"/>
      <c r="AU46" s="384"/>
    </row>
    <row r="47" spans="1:47" s="376" customFormat="1" ht="18" customHeight="1">
      <c r="A47" s="398"/>
      <c r="B47" s="399" t="s">
        <v>171</v>
      </c>
      <c r="C47" s="400"/>
      <c r="D47" s="431">
        <f t="shared" ref="D47:AS47" si="4">D42+D18</f>
        <v>65787.535202480009</v>
      </c>
      <c r="E47" s="431">
        <f t="shared" si="4"/>
        <v>23674.526009189991</v>
      </c>
      <c r="F47" s="431">
        <f t="shared" si="4"/>
        <v>911.56393481000009</v>
      </c>
      <c r="G47" s="431">
        <f t="shared" si="4"/>
        <v>455.31789201000004</v>
      </c>
      <c r="H47" s="431">
        <f t="shared" si="4"/>
        <v>500.34485330999996</v>
      </c>
      <c r="I47" s="431">
        <f t="shared" si="4"/>
        <v>54.098884669999997</v>
      </c>
      <c r="J47" s="431">
        <f t="shared" si="4"/>
        <v>0</v>
      </c>
      <c r="K47" s="431">
        <f t="shared" si="4"/>
        <v>0</v>
      </c>
      <c r="L47" s="431">
        <f t="shared" si="4"/>
        <v>0</v>
      </c>
      <c r="M47" s="431">
        <f t="shared" si="4"/>
        <v>0</v>
      </c>
      <c r="N47" s="431">
        <f t="shared" si="4"/>
        <v>0</v>
      </c>
      <c r="O47" s="431">
        <f t="shared" si="4"/>
        <v>0</v>
      </c>
      <c r="P47" s="431">
        <f t="shared" si="4"/>
        <v>0</v>
      </c>
      <c r="Q47" s="431">
        <f t="shared" si="4"/>
        <v>4.6636104999999999</v>
      </c>
      <c r="R47" s="431">
        <f t="shared" si="4"/>
        <v>9.9979699999999991E-2</v>
      </c>
      <c r="S47" s="431">
        <f t="shared" si="4"/>
        <v>0</v>
      </c>
      <c r="T47" s="431">
        <f t="shared" si="4"/>
        <v>552.43606081999997</v>
      </c>
      <c r="U47" s="431">
        <f t="shared" si="4"/>
        <v>6.4148799999999992E-2</v>
      </c>
      <c r="V47" s="431">
        <f t="shared" si="4"/>
        <v>0</v>
      </c>
      <c r="W47" s="431">
        <f t="shared" si="4"/>
        <v>0</v>
      </c>
      <c r="X47" s="431">
        <f t="shared" si="4"/>
        <v>22.942</v>
      </c>
      <c r="Y47" s="431">
        <f t="shared" si="4"/>
        <v>0</v>
      </c>
      <c r="Z47" s="431">
        <f t="shared" si="4"/>
        <v>0</v>
      </c>
      <c r="AA47" s="431">
        <f t="shared" si="4"/>
        <v>0</v>
      </c>
      <c r="AB47" s="431">
        <f t="shared" si="4"/>
        <v>0</v>
      </c>
      <c r="AC47" s="431">
        <f t="shared" si="4"/>
        <v>0</v>
      </c>
      <c r="AD47" s="431">
        <f t="shared" si="4"/>
        <v>0</v>
      </c>
      <c r="AE47" s="431">
        <f t="shared" si="4"/>
        <v>0.43099999999999999</v>
      </c>
      <c r="AF47" s="431">
        <f t="shared" si="4"/>
        <v>0</v>
      </c>
      <c r="AG47" s="431">
        <f t="shared" si="4"/>
        <v>0</v>
      </c>
      <c r="AH47" s="431">
        <f t="shared" si="4"/>
        <v>0</v>
      </c>
      <c r="AI47" s="431">
        <f t="shared" si="4"/>
        <v>0</v>
      </c>
      <c r="AJ47" s="431">
        <f t="shared" si="4"/>
        <v>62996.827670250008</v>
      </c>
      <c r="AK47" s="431">
        <f t="shared" si="4"/>
        <v>0</v>
      </c>
      <c r="AL47" s="431">
        <f t="shared" si="4"/>
        <v>0.36099259</v>
      </c>
      <c r="AM47" s="431">
        <f t="shared" si="4"/>
        <v>0</v>
      </c>
      <c r="AN47" s="431">
        <f t="shared" si="4"/>
        <v>0</v>
      </c>
      <c r="AO47" s="431">
        <f t="shared" si="4"/>
        <v>0</v>
      </c>
      <c r="AP47" s="431">
        <f t="shared" si="4"/>
        <v>0</v>
      </c>
      <c r="AQ47" s="431">
        <f t="shared" si="4"/>
        <v>0</v>
      </c>
      <c r="AR47" s="431">
        <f t="shared" si="4"/>
        <v>646.6501939499999</v>
      </c>
      <c r="AS47" s="431">
        <f t="shared" si="4"/>
        <v>77803.93121653999</v>
      </c>
      <c r="AT47" s="384"/>
      <c r="AU47" s="384"/>
    </row>
    <row r="48" spans="1:47" s="376" customFormat="1" ht="18" hidden="1" customHeight="1">
      <c r="A48" s="394"/>
      <c r="B48" s="401" t="s">
        <v>172</v>
      </c>
      <c r="C48" s="386"/>
      <c r="D48" s="390">
        <f t="shared" ref="D48:L48" si="5">D47</f>
        <v>65787.535202480009</v>
      </c>
      <c r="E48" s="390">
        <f t="shared" si="5"/>
        <v>23674.526009189991</v>
      </c>
      <c r="F48" s="390">
        <f t="shared" si="5"/>
        <v>911.56393481000009</v>
      </c>
      <c r="G48" s="390">
        <f t="shared" si="5"/>
        <v>455.31789201000004</v>
      </c>
      <c r="H48" s="390">
        <f t="shared" si="5"/>
        <v>500.34485330999996</v>
      </c>
      <c r="I48" s="390">
        <f t="shared" si="5"/>
        <v>54.098884669999997</v>
      </c>
      <c r="J48" s="390">
        <f t="shared" si="5"/>
        <v>0</v>
      </c>
      <c r="K48" s="390">
        <f t="shared" si="5"/>
        <v>0</v>
      </c>
      <c r="L48" s="390">
        <f t="shared" si="5"/>
        <v>0</v>
      </c>
      <c r="O48" s="384"/>
      <c r="AT48" s="384"/>
      <c r="AU48" s="384"/>
    </row>
    <row r="49" spans="1:47" s="376" customFormat="1" ht="18" hidden="1" customHeight="1">
      <c r="A49" s="394"/>
      <c r="B49" s="392" t="s">
        <v>173</v>
      </c>
      <c r="C49" s="392"/>
      <c r="D49" s="388"/>
      <c r="E49" s="388"/>
      <c r="F49" s="388"/>
      <c r="G49" s="388"/>
      <c r="H49" s="388"/>
      <c r="I49" s="388"/>
      <c r="J49" s="388"/>
      <c r="K49" s="388"/>
      <c r="L49" s="388"/>
      <c r="O49" s="384"/>
      <c r="AT49" s="384"/>
      <c r="AU49" s="384"/>
    </row>
    <row r="50" spans="1:47" s="376" customFormat="1" ht="18" hidden="1" customHeight="1">
      <c r="A50" s="394"/>
      <c r="B50" s="402" t="s">
        <v>174</v>
      </c>
      <c r="C50" s="392"/>
      <c r="D50" s="388" t="s">
        <v>163</v>
      </c>
      <c r="E50" s="388" t="s">
        <v>163</v>
      </c>
      <c r="F50" s="388" t="s">
        <v>163</v>
      </c>
      <c r="G50" s="388" t="s">
        <v>163</v>
      </c>
      <c r="H50" s="388" t="s">
        <v>163</v>
      </c>
      <c r="I50" s="388" t="s">
        <v>163</v>
      </c>
      <c r="J50" s="388" t="s">
        <v>163</v>
      </c>
      <c r="K50" s="388" t="s">
        <v>163</v>
      </c>
      <c r="L50" s="388" t="s">
        <v>163</v>
      </c>
      <c r="O50" s="384"/>
      <c r="AT50" s="384"/>
      <c r="AU50" s="384"/>
    </row>
    <row r="51" spans="1:47" s="376" customFormat="1" ht="18" hidden="1" customHeight="1">
      <c r="A51" s="403"/>
      <c r="B51" s="404" t="s">
        <v>175</v>
      </c>
      <c r="C51" s="405"/>
      <c r="D51" s="406" t="s">
        <v>163</v>
      </c>
      <c r="E51" s="406" t="s">
        <v>163</v>
      </c>
      <c r="F51" s="406" t="s">
        <v>163</v>
      </c>
      <c r="G51" s="406" t="s">
        <v>163</v>
      </c>
      <c r="H51" s="406" t="s">
        <v>163</v>
      </c>
      <c r="I51" s="406" t="s">
        <v>163</v>
      </c>
      <c r="J51" s="406" t="s">
        <v>163</v>
      </c>
      <c r="K51" s="406" t="s">
        <v>163</v>
      </c>
      <c r="L51" s="406" t="s">
        <v>163</v>
      </c>
      <c r="O51" s="384"/>
      <c r="AT51" s="384"/>
      <c r="AU51" s="384"/>
    </row>
    <row r="52" spans="1:47" s="376" customFormat="1" ht="18" hidden="1" customHeight="1">
      <c r="A52" s="386"/>
      <c r="B52" s="386" t="s">
        <v>176</v>
      </c>
      <c r="C52" s="386"/>
      <c r="L52" s="407"/>
      <c r="M52" s="407"/>
      <c r="O52" s="384"/>
      <c r="AT52" s="384"/>
      <c r="AU52" s="384"/>
    </row>
    <row r="53" spans="1:47" s="376" customFormat="1" ht="18" customHeight="1">
      <c r="A53" s="386" t="s">
        <v>9</v>
      </c>
      <c r="B53" s="408"/>
      <c r="C53" s="386"/>
      <c r="E53" s="407"/>
      <c r="F53" s="407"/>
      <c r="G53" s="407"/>
      <c r="H53" s="407"/>
      <c r="I53" s="407"/>
      <c r="J53" s="407"/>
      <c r="AT53" s="384"/>
      <c r="AU53" s="384"/>
    </row>
    <row r="54" spans="1:47" s="376" customFormat="1" ht="18" customHeight="1">
      <c r="A54" s="409"/>
      <c r="B54" s="386"/>
      <c r="C54" s="386"/>
      <c r="E54" s="407"/>
      <c r="F54" s="407"/>
      <c r="G54" s="407"/>
      <c r="H54" s="407"/>
      <c r="I54" s="407"/>
      <c r="J54" s="407"/>
      <c r="AT54" s="384"/>
      <c r="AU54" s="384"/>
    </row>
    <row r="55" spans="1:47" s="376" customFormat="1" ht="18" customHeight="1">
      <c r="A55" s="386"/>
      <c r="B55" s="386"/>
      <c r="C55" s="386"/>
      <c r="E55" s="407"/>
      <c r="F55" s="407"/>
      <c r="G55" s="407"/>
      <c r="H55" s="407"/>
      <c r="I55" s="407"/>
      <c r="J55" s="407"/>
      <c r="AT55" s="384"/>
      <c r="AU55" s="384"/>
    </row>
    <row r="56" spans="1:47" s="364" customFormat="1" ht="18" customHeight="1">
      <c r="A56" s="410"/>
      <c r="B56" s="410"/>
      <c r="C56" s="410"/>
      <c r="E56" s="411"/>
      <c r="F56" s="411"/>
      <c r="G56" s="411"/>
      <c r="H56" s="411"/>
      <c r="I56" s="411"/>
      <c r="J56" s="411"/>
      <c r="AT56" s="412"/>
      <c r="AU56" s="412"/>
    </row>
    <row r="57" spans="1:47" s="364" customFormat="1" ht="18" customHeight="1">
      <c r="A57" s="410"/>
      <c r="B57" s="410"/>
      <c r="C57" s="410"/>
      <c r="E57" s="411"/>
      <c r="F57" s="411"/>
      <c r="G57" s="411"/>
      <c r="H57" s="411"/>
      <c r="I57" s="411"/>
      <c r="J57" s="411"/>
      <c r="AT57" s="412"/>
      <c r="AU57" s="412"/>
    </row>
  </sheetData>
  <mergeCells count="11">
    <mergeCell ref="B37:C37"/>
    <mergeCell ref="B13:C14"/>
    <mergeCell ref="B16:C16"/>
    <mergeCell ref="B23:C23"/>
    <mergeCell ref="B30:C30"/>
    <mergeCell ref="B7:L7"/>
    <mergeCell ref="B8:L8"/>
    <mergeCell ref="B4:L4"/>
    <mergeCell ref="B3:L3"/>
    <mergeCell ref="B5:L5"/>
    <mergeCell ref="B6:L6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topLeftCell="A3" zoomScale="75" zoomScaleNormal="75" zoomScaleSheetLayoutView="100" workbookViewId="0">
      <selection activeCell="B4" sqref="B4:O4"/>
    </sheetView>
  </sheetViews>
  <sheetFormatPr defaultRowHeight="12"/>
  <cols>
    <col min="1" max="1" width="2.28515625" customWidth="1"/>
    <col min="2" max="2" width="14.7109375" customWidth="1"/>
    <col min="3" max="3" width="30.14062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41" t="s">
        <v>154</v>
      </c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357"/>
    </row>
    <row r="4" spans="1:16" s="351" customFormat="1" ht="60.75" customHeight="1">
      <c r="A4" s="353"/>
      <c r="B4" s="442" t="str">
        <f>OUT_1RUS!B4</f>
        <v>По данным отчетности № 0409701 "Отчет о конверсионных операциях"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357"/>
    </row>
    <row r="5" spans="1:16" s="351" customFormat="1" ht="18" customHeight="1">
      <c r="A5" s="352"/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49"/>
      <c r="P5" s="357"/>
    </row>
    <row r="6" spans="1:16" s="351" customFormat="1" ht="18" customHeight="1">
      <c r="A6" s="358"/>
      <c r="B6" s="450" t="s">
        <v>190</v>
      </c>
      <c r="C6" s="450"/>
      <c r="D6" s="450"/>
      <c r="E6" s="450"/>
      <c r="F6" s="450"/>
      <c r="G6" s="450"/>
      <c r="H6" s="450"/>
      <c r="I6" s="450"/>
      <c r="J6" s="450"/>
      <c r="K6" s="450"/>
      <c r="L6" s="450"/>
      <c r="M6" s="450"/>
      <c r="N6" s="450"/>
      <c r="O6" s="450"/>
      <c r="P6" s="357"/>
    </row>
    <row r="7" spans="1:16" s="351" customFormat="1" ht="18" customHeight="1">
      <c r="A7" s="358"/>
      <c r="B7" s="450" t="str">
        <f>OUT_1RUS!B7</f>
        <v xml:space="preserve">по состоянию на конец  декабря  2009 года </v>
      </c>
      <c r="C7" s="450"/>
      <c r="D7" s="450"/>
      <c r="E7" s="450"/>
      <c r="F7" s="450"/>
      <c r="G7" s="450"/>
      <c r="H7" s="450"/>
      <c r="I7" s="450"/>
      <c r="J7" s="450"/>
      <c r="K7" s="450"/>
      <c r="L7" s="450"/>
      <c r="M7" s="450"/>
      <c r="N7" s="450"/>
      <c r="O7" s="450"/>
      <c r="P7" s="357"/>
    </row>
    <row r="8" spans="1:16" s="351" customFormat="1" ht="18" customHeight="1">
      <c r="A8" s="358"/>
      <c r="B8" s="358"/>
      <c r="C8" s="35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7"/>
    </row>
    <row r="9" spans="1:16" s="351" customFormat="1" ht="18" customHeight="1">
      <c r="A9" s="358"/>
      <c r="B9" s="451" t="s">
        <v>198</v>
      </c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O9" s="451"/>
      <c r="P9" s="357"/>
    </row>
    <row r="10" spans="1:16" s="364" customFormat="1" ht="18" customHeight="1">
      <c r="A10" s="359"/>
      <c r="B10" s="360"/>
      <c r="C10" s="360"/>
      <c r="D10" s="361"/>
      <c r="E10" s="361"/>
      <c r="F10" s="361"/>
      <c r="G10" s="362"/>
      <c r="H10" s="362"/>
      <c r="I10" s="361"/>
      <c r="J10" s="361"/>
      <c r="K10" s="361"/>
      <c r="L10" s="354"/>
      <c r="M10" s="361"/>
      <c r="N10" s="361"/>
      <c r="O10" s="361"/>
      <c r="P10" s="412"/>
    </row>
    <row r="11" spans="1:16" s="376" customFormat="1" ht="42.75" customHeight="1">
      <c r="A11" s="413"/>
      <c r="B11" s="414"/>
      <c r="C11" s="414"/>
      <c r="D11" s="415" t="s">
        <v>195</v>
      </c>
      <c r="E11" s="416"/>
      <c r="F11" s="417"/>
      <c r="G11" s="415" t="s">
        <v>194</v>
      </c>
      <c r="H11" s="416"/>
      <c r="I11" s="417"/>
      <c r="J11" s="415" t="s">
        <v>193</v>
      </c>
      <c r="K11" s="416"/>
      <c r="L11" s="417"/>
      <c r="M11" s="418" t="s">
        <v>177</v>
      </c>
      <c r="N11" s="416"/>
      <c r="O11" s="417"/>
    </row>
    <row r="12" spans="1:16" s="376" customFormat="1" ht="96.75" customHeight="1">
      <c r="A12" s="377"/>
      <c r="B12" s="419" t="s">
        <v>156</v>
      </c>
      <c r="C12" s="420"/>
      <c r="D12" s="421" t="s">
        <v>178</v>
      </c>
      <c r="E12" s="421" t="s">
        <v>179</v>
      </c>
      <c r="F12" s="421" t="s">
        <v>180</v>
      </c>
      <c r="G12" s="421" t="s">
        <v>178</v>
      </c>
      <c r="H12" s="421" t="s">
        <v>179</v>
      </c>
      <c r="I12" s="421" t="s">
        <v>180</v>
      </c>
      <c r="J12" s="421" t="s">
        <v>178</v>
      </c>
      <c r="K12" s="421" t="s">
        <v>179</v>
      </c>
      <c r="L12" s="421" t="s">
        <v>180</v>
      </c>
      <c r="M12" s="421" t="s">
        <v>178</v>
      </c>
      <c r="N12" s="421" t="s">
        <v>179</v>
      </c>
      <c r="O12" s="421" t="s">
        <v>180</v>
      </c>
    </row>
    <row r="13" spans="1:16" s="376" customFormat="1" ht="18" hidden="1" customHeight="1">
      <c r="A13" s="382"/>
      <c r="B13" s="392" t="s">
        <v>181</v>
      </c>
      <c r="C13" s="386"/>
      <c r="D13" s="397"/>
      <c r="E13" s="397"/>
      <c r="F13" s="397"/>
      <c r="G13" s="397"/>
      <c r="H13" s="397"/>
      <c r="I13" s="397"/>
      <c r="J13" s="397"/>
      <c r="K13" s="397"/>
      <c r="L13" s="397"/>
      <c r="M13" s="383"/>
      <c r="N13" s="383"/>
      <c r="O13" s="383"/>
    </row>
    <row r="14" spans="1:16" s="376" customFormat="1" ht="18" hidden="1" customHeight="1">
      <c r="A14" s="385"/>
      <c r="B14" s="392" t="s">
        <v>182</v>
      </c>
      <c r="C14" s="386"/>
      <c r="D14" s="390">
        <f t="shared" ref="D14:O14" si="0">D17</f>
        <v>0</v>
      </c>
      <c r="E14" s="390">
        <f t="shared" si="0"/>
        <v>0</v>
      </c>
      <c r="F14" s="390">
        <f t="shared" si="0"/>
        <v>0</v>
      </c>
      <c r="G14" s="390">
        <f t="shared" si="0"/>
        <v>0</v>
      </c>
      <c r="H14" s="390">
        <f t="shared" si="0"/>
        <v>0</v>
      </c>
      <c r="I14" s="390">
        <f t="shared" si="0"/>
        <v>0</v>
      </c>
      <c r="J14" s="390">
        <f t="shared" si="0"/>
        <v>0</v>
      </c>
      <c r="K14" s="390">
        <f t="shared" si="0"/>
        <v>0</v>
      </c>
      <c r="L14" s="390">
        <f t="shared" si="0"/>
        <v>0</v>
      </c>
      <c r="M14" s="387">
        <f t="shared" si="0"/>
        <v>0</v>
      </c>
      <c r="N14" s="387">
        <f t="shared" si="0"/>
        <v>0</v>
      </c>
      <c r="O14" s="387">
        <f t="shared" si="0"/>
        <v>0</v>
      </c>
    </row>
    <row r="15" spans="1:16" s="376" customFormat="1" ht="18" customHeight="1">
      <c r="A15" s="389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</row>
    <row r="16" spans="1:16" s="376" customFormat="1" ht="18" customHeight="1">
      <c r="A16" s="389"/>
      <c r="B16" s="392" t="s">
        <v>192</v>
      </c>
      <c r="C16" s="392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</row>
    <row r="17" spans="1:16" s="376" customFormat="1" ht="18" customHeight="1">
      <c r="A17" s="389"/>
      <c r="B17" s="392"/>
      <c r="C17" s="392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422"/>
    </row>
    <row r="18" spans="1:16" s="376" customFormat="1" ht="18" customHeight="1">
      <c r="A18" s="394"/>
      <c r="B18" s="386" t="s">
        <v>157</v>
      </c>
      <c r="C18" s="386"/>
      <c r="D18" s="430">
        <f>OUT_4!D18</f>
        <v>10809.942523405</v>
      </c>
      <c r="E18" s="430">
        <f>OUT_4!E18</f>
        <v>5789.1833793399992</v>
      </c>
      <c r="F18" s="430">
        <f>OUT_4!F18</f>
        <v>129.43245138999998</v>
      </c>
      <c r="G18" s="430">
        <f>OUT_4!G18</f>
        <v>115.22748265000001</v>
      </c>
      <c r="H18" s="430">
        <f>OUT_4!H18</f>
        <v>7850.0822688000007</v>
      </c>
      <c r="I18" s="430">
        <f>OUT_4!I18</f>
        <v>0</v>
      </c>
      <c r="J18" s="430">
        <f>OUT_4!J18</f>
        <v>50.043321809999995</v>
      </c>
      <c r="K18" s="430">
        <f>OUT_4!K18</f>
        <v>104.62824999</v>
      </c>
      <c r="L18" s="430">
        <f>OUT_4!L18</f>
        <v>0</v>
      </c>
      <c r="M18" s="430">
        <f>OUT_4!M18</f>
        <v>10975.213327865</v>
      </c>
      <c r="N18" s="430">
        <f>OUT_4!N18</f>
        <v>13743.893898130002</v>
      </c>
      <c r="O18" s="430">
        <f>OUT_4!O18</f>
        <v>129.43245138999998</v>
      </c>
    </row>
    <row r="19" spans="1:16" s="376" customFormat="1" ht="15">
      <c r="A19" s="385"/>
      <c r="B19" s="444" t="s">
        <v>158</v>
      </c>
      <c r="C19" s="445"/>
      <c r="D19" s="430">
        <f>OUT_4!D19</f>
        <v>28953.961886124955</v>
      </c>
      <c r="E19" s="430">
        <f>OUT_4!E19</f>
        <v>10740.850599994994</v>
      </c>
      <c r="F19" s="430">
        <f>OUT_4!F19</f>
        <v>536.62262607999992</v>
      </c>
      <c r="G19" s="430">
        <f>OUT_4!G19</f>
        <v>223.009523745</v>
      </c>
      <c r="H19" s="430">
        <f>OUT_4!H19</f>
        <v>7221.1436123000012</v>
      </c>
      <c r="I19" s="430">
        <f>OUT_4!I19</f>
        <v>0</v>
      </c>
      <c r="J19" s="430">
        <f>OUT_4!J19</f>
        <v>148.83760789000002</v>
      </c>
      <c r="K19" s="430">
        <f>OUT_4!K19</f>
        <v>264.46133852999998</v>
      </c>
      <c r="L19" s="430">
        <f>OUT_4!L19</f>
        <v>0</v>
      </c>
      <c r="M19" s="430">
        <f>OUT_4!M19</f>
        <v>29325.809017759955</v>
      </c>
      <c r="N19" s="430">
        <f>OUT_4!N19</f>
        <v>18226.455550824994</v>
      </c>
      <c r="O19" s="430">
        <f>OUT_4!O19</f>
        <v>536.62262607999992</v>
      </c>
    </row>
    <row r="20" spans="1:16" s="376" customFormat="1" ht="15">
      <c r="A20" s="382"/>
      <c r="B20" s="386" t="s">
        <v>159</v>
      </c>
      <c r="C20" s="386"/>
      <c r="D20" s="430">
        <f>OUT_4!D20</f>
        <v>2650.2835468549979</v>
      </c>
      <c r="E20" s="430">
        <f>OUT_4!E20</f>
        <v>1446.2351898600007</v>
      </c>
      <c r="F20" s="430">
        <f>OUT_4!F20</f>
        <v>11.389088749999999</v>
      </c>
      <c r="G20" s="430">
        <f>OUT_4!G20</f>
        <v>125.792643325</v>
      </c>
      <c r="H20" s="430">
        <f>OUT_4!H20</f>
        <v>404.3318371200001</v>
      </c>
      <c r="I20" s="430">
        <f>OUT_4!I20</f>
        <v>12.097759030000001</v>
      </c>
      <c r="J20" s="430">
        <f>OUT_4!J20</f>
        <v>38.254291960000003</v>
      </c>
      <c r="K20" s="430">
        <f>OUT_4!K20</f>
        <v>162.94940394</v>
      </c>
      <c r="L20" s="430">
        <f>OUT_4!L20</f>
        <v>15.170583690000001</v>
      </c>
      <c r="M20" s="430">
        <f>OUT_4!M20</f>
        <v>2814.3304821399979</v>
      </c>
      <c r="N20" s="430">
        <f>OUT_4!N20</f>
        <v>2013.5164309200006</v>
      </c>
      <c r="O20" s="430">
        <f>OUT_4!O20</f>
        <v>38.657431469999999</v>
      </c>
    </row>
    <row r="21" spans="1:16" s="376" customFormat="1" ht="18" customHeight="1">
      <c r="A21" s="403"/>
      <c r="B21" s="429" t="s">
        <v>177</v>
      </c>
      <c r="C21" s="423"/>
      <c r="D21" s="431">
        <f>OUT_4!D21</f>
        <v>42414.187956384951</v>
      </c>
      <c r="E21" s="431">
        <f>OUT_4!E21</f>
        <v>17976.269169194991</v>
      </c>
      <c r="F21" s="431">
        <f>OUT_4!F21</f>
        <v>677.44416621999994</v>
      </c>
      <c r="G21" s="431">
        <f>OUT_4!G21</f>
        <v>464.02964971999995</v>
      </c>
      <c r="H21" s="431">
        <f>OUT_4!H21</f>
        <v>15475.557718220003</v>
      </c>
      <c r="I21" s="431">
        <f>OUT_4!I21</f>
        <v>12.097759030000001</v>
      </c>
      <c r="J21" s="431">
        <f>OUT_4!J21</f>
        <v>237.13522166000001</v>
      </c>
      <c r="K21" s="431">
        <f>OUT_4!K21</f>
        <v>532.03899246000003</v>
      </c>
      <c r="L21" s="431">
        <f>OUT_4!L21</f>
        <v>15.170583690000001</v>
      </c>
      <c r="M21" s="431">
        <f>OUT_4!M21</f>
        <v>43115.352827764946</v>
      </c>
      <c r="N21" s="431">
        <f>OUT_4!N21</f>
        <v>33983.865879874997</v>
      </c>
      <c r="O21" s="431">
        <f>OUT_4!O21</f>
        <v>704.71250893999991</v>
      </c>
    </row>
    <row r="22" spans="1:16" s="376" customFormat="1" ht="18" hidden="1" customHeight="1">
      <c r="A22" s="385"/>
      <c r="B22" s="392" t="s">
        <v>183</v>
      </c>
      <c r="C22" s="392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</row>
    <row r="23" spans="1:16" s="376" customFormat="1" ht="18" hidden="1" customHeight="1">
      <c r="A23" s="385"/>
      <c r="B23" s="392"/>
      <c r="C23" s="392"/>
      <c r="D23" s="388" t="s">
        <v>163</v>
      </c>
      <c r="E23" s="388" t="s">
        <v>163</v>
      </c>
      <c r="F23" s="388" t="s">
        <v>163</v>
      </c>
      <c r="G23" s="388" t="s">
        <v>163</v>
      </c>
      <c r="H23" s="388" t="s">
        <v>163</v>
      </c>
      <c r="I23" s="388" t="s">
        <v>163</v>
      </c>
      <c r="J23" s="388" t="s">
        <v>163</v>
      </c>
      <c r="K23" s="388" t="s">
        <v>163</v>
      </c>
      <c r="L23" s="388" t="s">
        <v>163</v>
      </c>
      <c r="M23" s="388" t="s">
        <v>163</v>
      </c>
      <c r="N23" s="388" t="s">
        <v>163</v>
      </c>
      <c r="O23" s="388" t="s">
        <v>163</v>
      </c>
    </row>
    <row r="24" spans="1:16" s="376" customFormat="1" ht="18" hidden="1" customHeight="1">
      <c r="A24" s="382"/>
      <c r="B24" s="386" t="s">
        <v>162</v>
      </c>
      <c r="C24" s="386"/>
      <c r="D24" s="388" t="s">
        <v>163</v>
      </c>
      <c r="E24" s="388" t="s">
        <v>163</v>
      </c>
      <c r="F24" s="388" t="s">
        <v>163</v>
      </c>
      <c r="G24" s="388" t="s">
        <v>163</v>
      </c>
      <c r="H24" s="388" t="s">
        <v>163</v>
      </c>
      <c r="I24" s="388" t="s">
        <v>163</v>
      </c>
      <c r="J24" s="388" t="s">
        <v>163</v>
      </c>
      <c r="K24" s="388" t="s">
        <v>163</v>
      </c>
      <c r="L24" s="388" t="s">
        <v>163</v>
      </c>
      <c r="M24" s="388" t="s">
        <v>163</v>
      </c>
      <c r="N24" s="388" t="s">
        <v>163</v>
      </c>
      <c r="O24" s="388" t="s">
        <v>163</v>
      </c>
    </row>
    <row r="25" spans="1:16" s="376" customFormat="1" ht="25.5" hidden="1" customHeight="1">
      <c r="A25" s="385"/>
      <c r="B25" s="444" t="s">
        <v>164</v>
      </c>
      <c r="C25" s="445"/>
      <c r="D25" s="388" t="s">
        <v>163</v>
      </c>
      <c r="E25" s="388" t="s">
        <v>163</v>
      </c>
      <c r="F25" s="388" t="s">
        <v>163</v>
      </c>
      <c r="G25" s="388" t="s">
        <v>163</v>
      </c>
      <c r="H25" s="388" t="s">
        <v>163</v>
      </c>
      <c r="I25" s="388" t="s">
        <v>163</v>
      </c>
      <c r="J25" s="388" t="s">
        <v>163</v>
      </c>
      <c r="K25" s="388" t="s">
        <v>163</v>
      </c>
      <c r="L25" s="388" t="s">
        <v>163</v>
      </c>
      <c r="M25" s="388" t="s">
        <v>163</v>
      </c>
      <c r="N25" s="388" t="s">
        <v>163</v>
      </c>
      <c r="O25" s="388" t="s">
        <v>163</v>
      </c>
    </row>
    <row r="26" spans="1:16" s="376" customFormat="1" ht="18" hidden="1" customHeight="1">
      <c r="A26" s="385"/>
      <c r="B26" s="386" t="s">
        <v>165</v>
      </c>
      <c r="C26" s="386"/>
      <c r="D26" s="388" t="s">
        <v>163</v>
      </c>
      <c r="E26" s="388" t="s">
        <v>163</v>
      </c>
      <c r="F26" s="388" t="s">
        <v>163</v>
      </c>
      <c r="G26" s="388" t="s">
        <v>163</v>
      </c>
      <c r="H26" s="388" t="s">
        <v>163</v>
      </c>
      <c r="I26" s="388" t="s">
        <v>163</v>
      </c>
      <c r="J26" s="388" t="s">
        <v>163</v>
      </c>
      <c r="K26" s="388" t="s">
        <v>163</v>
      </c>
      <c r="L26" s="388" t="s">
        <v>163</v>
      </c>
      <c r="M26" s="388" t="s">
        <v>163</v>
      </c>
      <c r="N26" s="388" t="s">
        <v>163</v>
      </c>
      <c r="O26" s="388" t="s">
        <v>163</v>
      </c>
    </row>
    <row r="27" spans="1:16" s="376" customFormat="1" ht="18" hidden="1" customHeight="1">
      <c r="A27" s="385"/>
      <c r="B27" s="395"/>
      <c r="C27" s="395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</row>
    <row r="28" spans="1:16" s="376" customFormat="1" ht="18" hidden="1" customHeight="1">
      <c r="A28" s="385"/>
      <c r="B28" s="392" t="s">
        <v>184</v>
      </c>
      <c r="C28" s="392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</row>
    <row r="29" spans="1:16" s="376" customFormat="1" ht="18" hidden="1" customHeight="1">
      <c r="A29" s="385"/>
      <c r="B29" s="392"/>
      <c r="C29" s="392"/>
      <c r="D29" s="388" t="s">
        <v>163</v>
      </c>
      <c r="E29" s="388" t="s">
        <v>163</v>
      </c>
      <c r="F29" s="388" t="s">
        <v>163</v>
      </c>
      <c r="G29" s="388" t="s">
        <v>163</v>
      </c>
      <c r="H29" s="388" t="s">
        <v>163</v>
      </c>
      <c r="I29" s="388" t="s">
        <v>163</v>
      </c>
      <c r="J29" s="388" t="s">
        <v>163</v>
      </c>
      <c r="K29" s="388" t="s">
        <v>163</v>
      </c>
      <c r="L29" s="388" t="s">
        <v>163</v>
      </c>
      <c r="M29" s="388" t="s">
        <v>163</v>
      </c>
      <c r="N29" s="388" t="s">
        <v>163</v>
      </c>
      <c r="O29" s="388" t="s">
        <v>163</v>
      </c>
    </row>
    <row r="30" spans="1:16" s="376" customFormat="1" ht="18" hidden="1" customHeight="1">
      <c r="A30" s="394"/>
      <c r="B30" s="386" t="s">
        <v>162</v>
      </c>
      <c r="C30" s="386"/>
      <c r="D30" s="388" t="s">
        <v>163</v>
      </c>
      <c r="E30" s="388" t="s">
        <v>163</v>
      </c>
      <c r="F30" s="388" t="s">
        <v>163</v>
      </c>
      <c r="G30" s="388" t="s">
        <v>163</v>
      </c>
      <c r="H30" s="388" t="s">
        <v>163</v>
      </c>
      <c r="I30" s="388" t="s">
        <v>163</v>
      </c>
      <c r="J30" s="388" t="s">
        <v>163</v>
      </c>
      <c r="K30" s="388" t="s">
        <v>163</v>
      </c>
      <c r="L30" s="388" t="s">
        <v>163</v>
      </c>
      <c r="M30" s="388" t="s">
        <v>163</v>
      </c>
      <c r="N30" s="388" t="s">
        <v>163</v>
      </c>
      <c r="O30" s="388" t="s">
        <v>163</v>
      </c>
    </row>
    <row r="31" spans="1:16" s="376" customFormat="1" ht="28.5" hidden="1" customHeight="1">
      <c r="A31" s="394"/>
      <c r="B31" s="444" t="s">
        <v>164</v>
      </c>
      <c r="C31" s="445"/>
      <c r="D31" s="388" t="s">
        <v>163</v>
      </c>
      <c r="E31" s="388" t="s">
        <v>163</v>
      </c>
      <c r="F31" s="388" t="s">
        <v>163</v>
      </c>
      <c r="G31" s="388" t="s">
        <v>163</v>
      </c>
      <c r="H31" s="388" t="s">
        <v>163</v>
      </c>
      <c r="I31" s="388" t="s">
        <v>163</v>
      </c>
      <c r="J31" s="388" t="s">
        <v>163</v>
      </c>
      <c r="K31" s="388" t="s">
        <v>163</v>
      </c>
      <c r="L31" s="388" t="s">
        <v>163</v>
      </c>
      <c r="M31" s="388" t="s">
        <v>163</v>
      </c>
      <c r="N31" s="388" t="s">
        <v>163</v>
      </c>
      <c r="O31" s="388" t="s">
        <v>163</v>
      </c>
    </row>
    <row r="32" spans="1:16" s="376" customFormat="1" ht="18" hidden="1" customHeight="1">
      <c r="A32" s="403"/>
      <c r="B32" s="400" t="s">
        <v>165</v>
      </c>
      <c r="C32" s="424"/>
      <c r="D32" s="406" t="s">
        <v>163</v>
      </c>
      <c r="E32" s="406" t="s">
        <v>163</v>
      </c>
      <c r="F32" s="406" t="s">
        <v>163</v>
      </c>
      <c r="G32" s="406" t="s">
        <v>163</v>
      </c>
      <c r="H32" s="406" t="s">
        <v>163</v>
      </c>
      <c r="I32" s="406" t="s">
        <v>163</v>
      </c>
      <c r="J32" s="406" t="s">
        <v>163</v>
      </c>
      <c r="K32" s="406" t="s">
        <v>163</v>
      </c>
      <c r="L32" s="406" t="s">
        <v>163</v>
      </c>
      <c r="M32" s="406" t="s">
        <v>163</v>
      </c>
      <c r="N32" s="406" t="s">
        <v>163</v>
      </c>
      <c r="O32" s="406" t="s">
        <v>163</v>
      </c>
    </row>
    <row r="33" spans="1:1" s="364" customFormat="1" ht="18" customHeight="1">
      <c r="A33" s="408"/>
    </row>
    <row r="34" spans="1:1" s="364" customFormat="1" ht="18" customHeight="1"/>
    <row r="35" spans="1:1" s="364" customFormat="1" ht="18" customHeight="1"/>
    <row r="36" spans="1:1" s="364" customFormat="1" ht="18" customHeight="1"/>
  </sheetData>
  <mergeCells count="9">
    <mergeCell ref="B31:C31"/>
    <mergeCell ref="B4:O4"/>
    <mergeCell ref="B9:O9"/>
    <mergeCell ref="B3:O3"/>
    <mergeCell ref="B5:O5"/>
    <mergeCell ref="B6:O6"/>
    <mergeCell ref="B7:O7"/>
    <mergeCell ref="B19:C19"/>
    <mergeCell ref="B25:C25"/>
  </mergeCells>
  <phoneticPr fontId="0" type="noConversion"/>
  <pageMargins left="0.75" right="0.75" top="1" bottom="1" header="0.5" footer="0.5"/>
  <pageSetup paperSize="9"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showZeros="0" zoomScale="85" workbookViewId="0">
      <selection activeCell="D15" sqref="D15"/>
    </sheetView>
  </sheetViews>
  <sheetFormatPr defaultColWidth="0" defaultRowHeight="12.75" zeroHeight="1"/>
  <cols>
    <col min="1" max="1" width="1.5703125" style="300" customWidth="1"/>
    <col min="2" max="2" width="84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52" t="s">
        <v>189</v>
      </c>
      <c r="C5" s="452"/>
      <c r="D5" s="452"/>
      <c r="E5" s="452"/>
    </row>
    <row r="6" spans="1:5" ht="18">
      <c r="A6" s="276"/>
      <c r="B6" s="453"/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185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187</v>
      </c>
      <c r="C14" s="283"/>
      <c r="D14" s="284" t="s">
        <v>146</v>
      </c>
      <c r="E14" s="281"/>
    </row>
    <row r="15" spans="1:5">
      <c r="A15" s="276"/>
      <c r="B15" s="285" t="s">
        <v>186</v>
      </c>
      <c r="C15" s="286"/>
      <c r="D15" s="289">
        <f>Complementary_Inf!D15</f>
        <v>79</v>
      </c>
      <c r="E15" s="281"/>
    </row>
    <row r="16" spans="1:5" hidden="1">
      <c r="A16" s="276"/>
      <c r="B16" s="285" t="s">
        <v>188</v>
      </c>
      <c r="C16" s="286"/>
      <c r="D16" s="290">
        <f>Complementary_Inf!D16</f>
        <v>0</v>
      </c>
      <c r="E16" s="281"/>
    </row>
    <row r="17" spans="1:5" ht="13.5" thickBot="1">
      <c r="A17" s="276"/>
      <c r="B17" s="285" t="s">
        <v>196</v>
      </c>
      <c r="C17" s="286"/>
      <c r="D17" s="291">
        <f>Complementary_Inf!D17</f>
        <v>8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72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54" t="s">
        <v>127</v>
      </c>
      <c r="E2" s="456" t="s">
        <v>128</v>
      </c>
      <c r="F2" s="203"/>
    </row>
    <row r="3" spans="2:6" ht="12.75" thickBot="1">
      <c r="C3" s="204"/>
      <c r="D3" s="455"/>
      <c r="E3" s="457"/>
      <c r="F3" s="205"/>
    </row>
    <row r="4" spans="2:6" ht="4.5" customHeight="1">
      <c r="C4" s="206"/>
      <c r="D4" s="207"/>
      <c r="E4" s="208"/>
      <c r="F4" s="209"/>
    </row>
    <row r="5" spans="2:6">
      <c r="B5" s="458"/>
      <c r="C5" s="211"/>
      <c r="D5" s="212" t="s">
        <v>129</v>
      </c>
      <c r="E5" s="214">
        <f>+SUM(OUT_1_Check!AG16:AS52)</f>
        <v>0</v>
      </c>
      <c r="F5" s="213"/>
    </row>
    <row r="6" spans="2:6">
      <c r="B6" s="458"/>
      <c r="C6" s="211"/>
      <c r="D6" s="212" t="s">
        <v>130</v>
      </c>
      <c r="E6" s="214">
        <f>+SUM(OUT_1_Check!AG16:AS52)</f>
        <v>0</v>
      </c>
      <c r="F6" s="213"/>
    </row>
    <row r="7" spans="2:6">
      <c r="B7" s="458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58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view="pageBreakPreview" zoomScale="60" zoomScaleNormal="100" workbookViewId="0">
      <pane xSplit="3" ySplit="12" topLeftCell="AG13" activePane="bottomRight" state="frozen"/>
      <selection activeCell="B1" sqref="B1"/>
      <selection pane="topRight" activeCell="B1" sqref="B1"/>
      <selection pane="bottomLeft" activeCell="B1" sqref="B1"/>
      <selection pane="bottomRight" activeCell="AR11" sqref="AR11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35" width="9.140625" style="38" customWidth="1"/>
    <col min="36" max="36" width="12.42578125" style="38" customWidth="1"/>
    <col min="37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61"/>
      <c r="C3" s="462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61"/>
      <c r="C4" s="462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60"/>
      <c r="C5" s="463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0</v>
      </c>
      <c r="B6" s="460"/>
      <c r="C6" s="460"/>
      <c r="D6" s="3"/>
      <c r="F6" s="8"/>
      <c r="G6" s="105" t="s">
        <v>208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59"/>
      <c r="C7" s="459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59"/>
      <c r="C8" s="459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59"/>
      <c r="C9" s="459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59"/>
      <c r="C10" s="459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152</v>
      </c>
      <c r="J11" s="329" t="s">
        <v>109</v>
      </c>
      <c r="K11" s="329" t="s">
        <v>150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151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15992.669312279995</v>
      </c>
      <c r="E15" s="227">
        <v>4837.9199392699975</v>
      </c>
      <c r="F15" s="225">
        <v>9.7324624400000008</v>
      </c>
      <c r="G15" s="227">
        <v>123.5914755</v>
      </c>
      <c r="H15" s="227">
        <v>143.02023384000003</v>
      </c>
      <c r="I15" s="227">
        <v>9.9420439999999999E-2</v>
      </c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>
        <v>22.942</v>
      </c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>
        <v>12314.455061059993</v>
      </c>
      <c r="AK15" s="227"/>
      <c r="AL15" s="227"/>
      <c r="AM15" s="227"/>
      <c r="AN15" s="227"/>
      <c r="AO15" s="227"/>
      <c r="AP15" s="227"/>
      <c r="AQ15" s="227"/>
      <c r="AR15" s="227">
        <v>12.686803510000001</v>
      </c>
      <c r="AS15" s="295">
        <f>SUM(D15:AR15)/2</f>
        <v>16728.558354169993</v>
      </c>
    </row>
    <row r="16" spans="1:62" s="23" customFormat="1" ht="18" customHeight="1">
      <c r="A16" s="26"/>
      <c r="B16" s="51" t="s">
        <v>106</v>
      </c>
      <c r="C16" s="328"/>
      <c r="D16" s="227">
        <v>37967.319834660004</v>
      </c>
      <c r="E16" s="227">
        <v>9774.8347940699932</v>
      </c>
      <c r="F16" s="227">
        <v>533.91629052000008</v>
      </c>
      <c r="G16" s="227">
        <v>216.18967578000002</v>
      </c>
      <c r="H16" s="227">
        <v>357.32461946999996</v>
      </c>
      <c r="I16" s="225">
        <v>29.399863669999998</v>
      </c>
      <c r="J16" s="227"/>
      <c r="K16" s="227"/>
      <c r="L16" s="227"/>
      <c r="M16" s="227"/>
      <c r="N16" s="227"/>
      <c r="O16" s="227"/>
      <c r="P16" s="227"/>
      <c r="Q16" s="227">
        <v>4.6636104999999999</v>
      </c>
      <c r="R16" s="227">
        <v>9.9979699999999991E-2</v>
      </c>
      <c r="S16" s="227"/>
      <c r="T16" s="227">
        <v>552.43606081999997</v>
      </c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>
        <v>0.43099999999999999</v>
      </c>
      <c r="AF16" s="227"/>
      <c r="AG16" s="227"/>
      <c r="AH16" s="227"/>
      <c r="AI16" s="227"/>
      <c r="AJ16" s="227">
        <v>30778.693948020013</v>
      </c>
      <c r="AK16" s="227"/>
      <c r="AL16" s="227">
        <v>0.36099259</v>
      </c>
      <c r="AM16" s="227"/>
      <c r="AN16" s="227"/>
      <c r="AO16" s="227"/>
      <c r="AP16" s="227"/>
      <c r="AQ16" s="227"/>
      <c r="AR16" s="227">
        <v>247.19955452000002</v>
      </c>
      <c r="AS16" s="295">
        <f>SUM(D16:AR16)/2</f>
        <v>40231.435112159998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2666.6044875500011</v>
      </c>
      <c r="E17" s="227">
        <v>1324.0365501699998</v>
      </c>
      <c r="F17" s="227">
        <v>268.78416556000002</v>
      </c>
      <c r="G17" s="227">
        <v>46.189226829999996</v>
      </c>
      <c r="H17" s="227"/>
      <c r="I17" s="227">
        <v>24.599600559999999</v>
      </c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>
        <v>6.4148799999999992E-2</v>
      </c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>
        <v>3884.8511205900022</v>
      </c>
      <c r="AK17" s="227"/>
      <c r="AL17" s="227"/>
      <c r="AM17" s="227"/>
      <c r="AN17" s="227"/>
      <c r="AO17" s="227"/>
      <c r="AP17" s="227"/>
      <c r="AQ17" s="227"/>
      <c r="AR17" s="227">
        <v>0.68635082000000003</v>
      </c>
      <c r="AS17" s="295">
        <f>SUM(D17:AR17)/2</f>
        <v>4107.9078254400019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56626.593634490004</v>
      </c>
      <c r="E18" s="295">
        <f t="shared" si="0"/>
        <v>15936.791283509991</v>
      </c>
      <c r="F18" s="295">
        <f t="shared" si="0"/>
        <v>812.43291852000004</v>
      </c>
      <c r="G18" s="295">
        <f t="shared" si="0"/>
        <v>385.97037811000001</v>
      </c>
      <c r="H18" s="295">
        <f t="shared" si="0"/>
        <v>500.34485330999996</v>
      </c>
      <c r="I18" s="295">
        <f t="shared" si="0"/>
        <v>54.098884669999997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0</v>
      </c>
      <c r="N18" s="295">
        <f t="shared" si="0"/>
        <v>0</v>
      </c>
      <c r="O18" s="295">
        <f t="shared" si="0"/>
        <v>0</v>
      </c>
      <c r="P18" s="295">
        <f t="shared" si="0"/>
        <v>0</v>
      </c>
      <c r="Q18" s="295">
        <f t="shared" si="0"/>
        <v>4.6636104999999999</v>
      </c>
      <c r="R18" s="295">
        <f t="shared" si="0"/>
        <v>9.9979699999999991E-2</v>
      </c>
      <c r="S18" s="295">
        <f t="shared" si="0"/>
        <v>0</v>
      </c>
      <c r="T18" s="295">
        <f t="shared" si="0"/>
        <v>552.43606081999997</v>
      </c>
      <c r="U18" s="295">
        <f t="shared" si="0"/>
        <v>6.4148799999999992E-2</v>
      </c>
      <c r="V18" s="295">
        <f t="shared" si="0"/>
        <v>0</v>
      </c>
      <c r="W18" s="295">
        <f t="shared" si="0"/>
        <v>0</v>
      </c>
      <c r="X18" s="295">
        <f t="shared" si="0"/>
        <v>22.942</v>
      </c>
      <c r="Y18" s="295">
        <f t="shared" si="0"/>
        <v>0</v>
      </c>
      <c r="Z18" s="295">
        <f t="shared" si="0"/>
        <v>0</v>
      </c>
      <c r="AA18" s="295">
        <f t="shared" si="0"/>
        <v>0</v>
      </c>
      <c r="AB18" s="295">
        <f t="shared" si="0"/>
        <v>0</v>
      </c>
      <c r="AC18" s="295">
        <f t="shared" si="0"/>
        <v>0</v>
      </c>
      <c r="AD18" s="295">
        <f t="shared" si="0"/>
        <v>0</v>
      </c>
      <c r="AE18" s="295">
        <f t="shared" si="0"/>
        <v>0.43099999999999999</v>
      </c>
      <c r="AF18" s="295">
        <f t="shared" si="0"/>
        <v>0</v>
      </c>
      <c r="AG18" s="295">
        <f t="shared" si="0"/>
        <v>0</v>
      </c>
      <c r="AH18" s="295">
        <f t="shared" si="0"/>
        <v>0</v>
      </c>
      <c r="AI18" s="295">
        <f t="shared" si="0"/>
        <v>0</v>
      </c>
      <c r="AJ18" s="295">
        <f t="shared" si="0"/>
        <v>46978.000129670007</v>
      </c>
      <c r="AK18" s="295">
        <f t="shared" si="0"/>
        <v>0</v>
      </c>
      <c r="AL18" s="295">
        <f t="shared" si="0"/>
        <v>0.36099259</v>
      </c>
      <c r="AM18" s="295">
        <f t="shared" si="0"/>
        <v>0</v>
      </c>
      <c r="AN18" s="295">
        <f t="shared" si="0"/>
        <v>0</v>
      </c>
      <c r="AO18" s="295">
        <f t="shared" si="0"/>
        <v>0</v>
      </c>
      <c r="AP18" s="295">
        <f t="shared" si="0"/>
        <v>0</v>
      </c>
      <c r="AQ18" s="295">
        <f t="shared" si="0"/>
        <v>0</v>
      </c>
      <c r="AR18" s="295">
        <f t="shared" si="0"/>
        <v>260.57270884999997</v>
      </c>
      <c r="AS18" s="295">
        <f>SUM(D18:AR18)/2</f>
        <v>61067.901291769995</v>
      </c>
      <c r="AU18" s="181"/>
      <c r="AV18" s="23"/>
    </row>
    <row r="19" spans="1:62" s="17" customFormat="1" ht="18" hidden="1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61067.901291769995</v>
      </c>
      <c r="AU19" s="181"/>
      <c r="AV19" s="186"/>
    </row>
    <row r="20" spans="1:62" s="17" customFormat="1" ht="18" hidden="1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hidden="1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hidden="1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hidden="1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hidden="1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hidden="1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hidden="1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>
        <v>4075.64658263</v>
      </c>
      <c r="E29" s="227">
        <v>3889.6631688199996</v>
      </c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7937.6460062000006</v>
      </c>
      <c r="AK29" s="227"/>
      <c r="AL29" s="227"/>
      <c r="AM29" s="227"/>
      <c r="AN29" s="227"/>
      <c r="AO29" s="227"/>
      <c r="AP29" s="227"/>
      <c r="AQ29" s="227"/>
      <c r="AR29" s="227">
        <v>27.663745250000002</v>
      </c>
      <c r="AS29" s="295">
        <f>SUM(D29:AR29)/2</f>
        <v>7965.3097514500005</v>
      </c>
    </row>
    <row r="30" spans="1:62" s="17" customFormat="1" ht="18" customHeight="1">
      <c r="A30" s="24"/>
      <c r="B30" s="51" t="s">
        <v>106</v>
      </c>
      <c r="C30" s="25"/>
      <c r="D30" s="227">
        <v>4088.8405724700001</v>
      </c>
      <c r="E30" s="227">
        <v>3355.3125635800002</v>
      </c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>
        <v>7223.2093632500009</v>
      </c>
      <c r="AK30" s="227"/>
      <c r="AL30" s="227"/>
      <c r="AM30" s="227"/>
      <c r="AN30" s="227"/>
      <c r="AO30" s="227"/>
      <c r="AP30" s="227"/>
      <c r="AQ30" s="227"/>
      <c r="AR30" s="227">
        <v>220.94377278999997</v>
      </c>
      <c r="AS30" s="295">
        <f>SUM(D30:AR30)/2</f>
        <v>7444.1531360450008</v>
      </c>
    </row>
    <row r="31" spans="1:62" s="17" customFormat="1" ht="18" customHeight="1">
      <c r="A31" s="20"/>
      <c r="B31" s="51" t="s">
        <v>107</v>
      </c>
      <c r="C31" s="25"/>
      <c r="D31" s="227">
        <v>426.22331164999997</v>
      </c>
      <c r="E31" s="227">
        <v>197.18197849000001</v>
      </c>
      <c r="F31" s="227">
        <v>43.676893959999994</v>
      </c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>
        <v>417.36229483</v>
      </c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542.22223946500003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8590.7104667499989</v>
      </c>
      <c r="E32" s="295">
        <f t="shared" si="2"/>
        <v>7442.1577108900001</v>
      </c>
      <c r="F32" s="295">
        <f t="shared" si="2"/>
        <v>43.676893959999994</v>
      </c>
      <c r="G32" s="295">
        <f t="shared" si="2"/>
        <v>0</v>
      </c>
      <c r="H32" s="295">
        <f t="shared" si="2"/>
        <v>0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0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15578.21766428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0</v>
      </c>
      <c r="AR32" s="295">
        <f t="shared" si="2"/>
        <v>248.60751803999997</v>
      </c>
      <c r="AS32" s="295">
        <f>SUM(D32:AR32)/2</f>
        <v>15951.685126960001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hidden="1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15951.685126960001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>
        <v>137.96061114999998</v>
      </c>
      <c r="E36" s="227">
        <v>16.710960649999997</v>
      </c>
      <c r="F36" s="227">
        <v>10.98032246</v>
      </c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>
        <v>116.19725593000001</v>
      </c>
      <c r="AK36" s="227"/>
      <c r="AL36" s="227"/>
      <c r="AM36" s="227"/>
      <c r="AN36" s="227"/>
      <c r="AO36" s="227"/>
      <c r="AP36" s="227"/>
      <c r="AQ36" s="227"/>
      <c r="AR36" s="227">
        <v>27.493993409999998</v>
      </c>
      <c r="AS36" s="295">
        <f>SUM(D36:AR36)/2</f>
        <v>154.67157179999998</v>
      </c>
    </row>
    <row r="37" spans="1:62" s="17" customFormat="1" ht="18" customHeight="1">
      <c r="A37" s="24"/>
      <c r="B37" s="51" t="s">
        <v>106</v>
      </c>
      <c r="C37" s="25"/>
      <c r="D37" s="227">
        <v>350.61480129999995</v>
      </c>
      <c r="E37" s="227">
        <v>143.86719579000004</v>
      </c>
      <c r="F37" s="227">
        <v>44.473799870000001</v>
      </c>
      <c r="G37" s="227">
        <v>69.34751390000001</v>
      </c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>
        <v>108.31860833</v>
      </c>
      <c r="AK37" s="227"/>
      <c r="AL37" s="227"/>
      <c r="AM37" s="227"/>
      <c r="AN37" s="227"/>
      <c r="AO37" s="227"/>
      <c r="AP37" s="227"/>
      <c r="AQ37" s="227"/>
      <c r="AR37" s="227">
        <v>109.97597365</v>
      </c>
      <c r="AS37" s="295">
        <f>SUM(D37:AR37)/2</f>
        <v>413.29894641999999</v>
      </c>
    </row>
    <row r="38" spans="1:62" s="17" customFormat="1" ht="18" customHeight="1">
      <c r="A38" s="20"/>
      <c r="B38" s="51" t="s">
        <v>107</v>
      </c>
      <c r="C38" s="25"/>
      <c r="D38" s="227">
        <v>81.655688789999999</v>
      </c>
      <c r="E38" s="227">
        <v>134.99885834999998</v>
      </c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>
        <v>216.09401204</v>
      </c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216.37427958999999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570.23110123999993</v>
      </c>
      <c r="E39" s="295">
        <f t="shared" si="3"/>
        <v>295.57701479000002</v>
      </c>
      <c r="F39" s="295">
        <f t="shared" si="3"/>
        <v>55.454122330000004</v>
      </c>
      <c r="G39" s="295">
        <f t="shared" si="3"/>
        <v>69.34751390000001</v>
      </c>
      <c r="H39" s="295">
        <f t="shared" si="3"/>
        <v>0</v>
      </c>
      <c r="I39" s="295">
        <f t="shared" si="3"/>
        <v>0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0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</v>
      </c>
      <c r="AI39" s="295">
        <f t="shared" si="3"/>
        <v>0</v>
      </c>
      <c r="AJ39" s="295">
        <f t="shared" si="3"/>
        <v>440.6098763</v>
      </c>
      <c r="AK39" s="295">
        <f t="shared" si="3"/>
        <v>0</v>
      </c>
      <c r="AL39" s="295">
        <f t="shared" si="3"/>
        <v>0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0</v>
      </c>
      <c r="AR39" s="295">
        <f t="shared" si="3"/>
        <v>137.46996705999999</v>
      </c>
      <c r="AS39" s="295">
        <f>SUM(D39:AR39)/2</f>
        <v>784.34479780999993</v>
      </c>
    </row>
    <row r="40" spans="1:62" s="17" customFormat="1" ht="18" hidden="1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784.34479780999993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9160.9415679899994</v>
      </c>
      <c r="E42" s="295">
        <f>+SUM(E39,E32)</f>
        <v>7737.7347256800003</v>
      </c>
      <c r="F42" s="295">
        <f>+SUM(F39,F32)</f>
        <v>99.131016289999991</v>
      </c>
      <c r="G42" s="295">
        <f>+SUM(G39,G32)</f>
        <v>69.34751390000001</v>
      </c>
      <c r="H42" s="295">
        <f>+SUM(H39,H32)</f>
        <v>0</v>
      </c>
      <c r="I42" s="295">
        <f t="shared" ref="I42:AR42" si="4">+SUM(I39,I32)</f>
        <v>0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0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</v>
      </c>
      <c r="AI42" s="295">
        <f t="shared" si="4"/>
        <v>0</v>
      </c>
      <c r="AJ42" s="295">
        <f t="shared" si="4"/>
        <v>16018.827540580001</v>
      </c>
      <c r="AK42" s="295">
        <f t="shared" si="4"/>
        <v>0</v>
      </c>
      <c r="AL42" s="295">
        <f t="shared" si="4"/>
        <v>0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0</v>
      </c>
      <c r="AR42" s="295">
        <f t="shared" si="4"/>
        <v>386.07748509999999</v>
      </c>
      <c r="AS42" s="295">
        <f>SUM(D42:AR42)/2</f>
        <v>16736.029924770002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hidden="1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hidden="1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433"/>
      <c r="B46" s="33" t="s">
        <v>14</v>
      </c>
      <c r="C46" s="33"/>
      <c r="D46" s="296">
        <f t="shared" ref="D46:AR46" si="5">+SUM(D42,D25,D18)</f>
        <v>65787.535202480009</v>
      </c>
      <c r="E46" s="296">
        <f t="shared" si="5"/>
        <v>23674.526009189991</v>
      </c>
      <c r="F46" s="296">
        <f t="shared" si="5"/>
        <v>911.56393481000009</v>
      </c>
      <c r="G46" s="296">
        <f t="shared" si="5"/>
        <v>455.31789201000004</v>
      </c>
      <c r="H46" s="296">
        <f t="shared" si="5"/>
        <v>500.34485330999996</v>
      </c>
      <c r="I46" s="296">
        <f t="shared" si="5"/>
        <v>54.098884669999997</v>
      </c>
      <c r="J46" s="296">
        <f t="shared" si="5"/>
        <v>0</v>
      </c>
      <c r="K46" s="296">
        <f t="shared" si="5"/>
        <v>0</v>
      </c>
      <c r="L46" s="296">
        <f t="shared" si="5"/>
        <v>0</v>
      </c>
      <c r="M46" s="296">
        <f t="shared" si="5"/>
        <v>0</v>
      </c>
      <c r="N46" s="296">
        <f t="shared" si="5"/>
        <v>0</v>
      </c>
      <c r="O46" s="296">
        <f t="shared" si="5"/>
        <v>0</v>
      </c>
      <c r="P46" s="296">
        <f t="shared" si="5"/>
        <v>0</v>
      </c>
      <c r="Q46" s="296">
        <f t="shared" si="5"/>
        <v>4.6636104999999999</v>
      </c>
      <c r="R46" s="296">
        <f t="shared" si="5"/>
        <v>9.9979699999999991E-2</v>
      </c>
      <c r="S46" s="296">
        <f t="shared" si="5"/>
        <v>0</v>
      </c>
      <c r="T46" s="296">
        <f t="shared" si="5"/>
        <v>552.43606081999997</v>
      </c>
      <c r="U46" s="296">
        <f t="shared" si="5"/>
        <v>6.4148799999999992E-2</v>
      </c>
      <c r="V46" s="296">
        <f t="shared" si="5"/>
        <v>0</v>
      </c>
      <c r="W46" s="296">
        <f t="shared" si="5"/>
        <v>0</v>
      </c>
      <c r="X46" s="296">
        <f t="shared" si="5"/>
        <v>22.942</v>
      </c>
      <c r="Y46" s="296">
        <f t="shared" si="5"/>
        <v>0</v>
      </c>
      <c r="Z46" s="296">
        <f t="shared" si="5"/>
        <v>0</v>
      </c>
      <c r="AA46" s="296">
        <f t="shared" si="5"/>
        <v>0</v>
      </c>
      <c r="AB46" s="296">
        <f t="shared" si="5"/>
        <v>0</v>
      </c>
      <c r="AC46" s="296">
        <f t="shared" si="5"/>
        <v>0</v>
      </c>
      <c r="AD46" s="296">
        <f t="shared" si="5"/>
        <v>0</v>
      </c>
      <c r="AE46" s="296">
        <f t="shared" si="5"/>
        <v>0.43099999999999999</v>
      </c>
      <c r="AF46" s="296">
        <f t="shared" si="5"/>
        <v>0</v>
      </c>
      <c r="AG46" s="296">
        <f t="shared" si="5"/>
        <v>0</v>
      </c>
      <c r="AH46" s="296">
        <f t="shared" si="5"/>
        <v>0</v>
      </c>
      <c r="AI46" s="296">
        <f t="shared" si="5"/>
        <v>0</v>
      </c>
      <c r="AJ46" s="296">
        <f t="shared" si="5"/>
        <v>62996.827670250008</v>
      </c>
      <c r="AK46" s="296">
        <f t="shared" si="5"/>
        <v>0</v>
      </c>
      <c r="AL46" s="296">
        <f t="shared" si="5"/>
        <v>0.36099259</v>
      </c>
      <c r="AM46" s="296">
        <f t="shared" si="5"/>
        <v>0</v>
      </c>
      <c r="AN46" s="296">
        <f t="shared" si="5"/>
        <v>0</v>
      </c>
      <c r="AO46" s="296">
        <f t="shared" si="5"/>
        <v>0</v>
      </c>
      <c r="AP46" s="296">
        <f t="shared" si="5"/>
        <v>0</v>
      </c>
      <c r="AQ46" s="296">
        <f t="shared" si="5"/>
        <v>0</v>
      </c>
      <c r="AR46" s="296">
        <f t="shared" si="5"/>
        <v>646.6501939499999</v>
      </c>
      <c r="AS46" s="296">
        <f>+SUM(AS42,AS25,AS18,AS44)</f>
        <v>77803.93121653999</v>
      </c>
    </row>
    <row r="47" spans="1:62" s="17" customFormat="1" ht="18" hidden="1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77803.93121653999</v>
      </c>
    </row>
    <row r="48" spans="1:62" s="17" customFormat="1" ht="16.5" hidden="1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hidden="1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hidden="1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hidden="1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153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199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/>
    <col min="3" max="3" width="37.42578125" style="100" customWidth="1"/>
    <col min="4" max="15" width="9.140625" style="100"/>
    <col min="16" max="16" width="15.5703125" style="100" bestFit="1" customWidth="1"/>
    <col min="17" max="17" width="10" style="100" bestFit="1" customWidth="1"/>
    <col min="18" max="33" width="9.140625" style="100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66" t="s">
        <v>4</v>
      </c>
      <c r="E12" s="464" t="s">
        <v>52</v>
      </c>
      <c r="F12" s="464" t="s">
        <v>5</v>
      </c>
      <c r="G12" s="464" t="s">
        <v>6</v>
      </c>
      <c r="H12" s="464" t="s">
        <v>7</v>
      </c>
      <c r="I12" s="464" t="s">
        <v>152</v>
      </c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70"/>
      <c r="AS12" s="464" t="s">
        <v>8</v>
      </c>
    </row>
    <row r="13" spans="1:48" s="73" customFormat="1" ht="27.95" customHeight="1">
      <c r="A13" s="74"/>
      <c r="B13" s="75" t="s">
        <v>3</v>
      </c>
      <c r="C13" s="76"/>
      <c r="D13" s="467"/>
      <c r="E13" s="465"/>
      <c r="F13" s="465"/>
      <c r="G13" s="465"/>
      <c r="H13" s="465"/>
      <c r="I13" s="465"/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65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0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/>
    <col min="3" max="3" width="40.5703125" style="100" customWidth="1"/>
    <col min="4" max="4" width="9.7109375" style="100" customWidth="1"/>
    <col min="5" max="44" width="9.140625" style="100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70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152</v>
      </c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/>
    <col min="3" max="3" width="28.42578125" style="100" customWidth="1"/>
    <col min="4" max="4" width="9.140625" style="100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/>
    <col min="11" max="11" width="13.140625" style="100" customWidth="1"/>
    <col min="12" max="12" width="10.85546875" style="100" customWidth="1"/>
    <col min="13" max="13" width="9.140625" style="100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7" sqref="A7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tr">
        <f>OUT_1!G6</f>
        <v>Nominal or notional principal amounts outstanding at end-December 2009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hidden="1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hidden="1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hidden="1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hidden="1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10809.942523405</v>
      </c>
      <c r="E18" s="315">
        <v>5789.1833793399992</v>
      </c>
      <c r="F18" s="315">
        <v>129.43245138999998</v>
      </c>
      <c r="G18" s="315">
        <v>115.22748265000001</v>
      </c>
      <c r="H18" s="315">
        <v>7850.0822688000007</v>
      </c>
      <c r="I18" s="315">
        <v>0</v>
      </c>
      <c r="J18" s="315">
        <v>50.043321809999995</v>
      </c>
      <c r="K18" s="315">
        <v>104.62824999</v>
      </c>
      <c r="L18" s="316">
        <v>0</v>
      </c>
      <c r="M18" s="297">
        <f t="shared" ref="M18:O20" si="0">+SUM(D18,G18,J18)</f>
        <v>10975.213327865</v>
      </c>
      <c r="N18" s="297">
        <f>+SUM(E18,H18,K18)</f>
        <v>13743.893898130002</v>
      </c>
      <c r="O18" s="297">
        <f>+SUM(F18,I18,L18)</f>
        <v>129.43245138999998</v>
      </c>
    </row>
    <row r="19" spans="1:15" s="17" customFormat="1" ht="18" customHeight="1">
      <c r="A19" s="24"/>
      <c r="B19" s="51" t="s">
        <v>106</v>
      </c>
      <c r="C19" s="25"/>
      <c r="D19" s="315">
        <v>28953.961886124955</v>
      </c>
      <c r="E19" s="315">
        <v>10740.850599994994</v>
      </c>
      <c r="F19" s="315">
        <v>536.62262607999992</v>
      </c>
      <c r="G19" s="315">
        <v>223.009523745</v>
      </c>
      <c r="H19" s="315">
        <v>7221.1436123000012</v>
      </c>
      <c r="I19" s="315">
        <v>0</v>
      </c>
      <c r="J19" s="315">
        <v>148.83760789000002</v>
      </c>
      <c r="K19" s="315">
        <v>264.46133852999998</v>
      </c>
      <c r="L19" s="316">
        <v>0</v>
      </c>
      <c r="M19" s="297">
        <f t="shared" si="0"/>
        <v>29325.809017759955</v>
      </c>
      <c r="N19" s="297">
        <f>+SUM(E19,H19,K19)</f>
        <v>18226.455550824994</v>
      </c>
      <c r="O19" s="297">
        <f>+SUM(F19,I19,L19)</f>
        <v>536.62262607999992</v>
      </c>
    </row>
    <row r="20" spans="1:15" s="17" customFormat="1" ht="18" customHeight="1">
      <c r="A20" s="20"/>
      <c r="B20" s="51" t="s">
        <v>107</v>
      </c>
      <c r="C20" s="25"/>
      <c r="D20" s="315">
        <v>2650.2835468549979</v>
      </c>
      <c r="E20" s="315">
        <v>1446.2351898600007</v>
      </c>
      <c r="F20" s="315">
        <v>11.389088749999999</v>
      </c>
      <c r="G20" s="315">
        <v>125.792643325</v>
      </c>
      <c r="H20" s="315">
        <v>404.3318371200001</v>
      </c>
      <c r="I20" s="315">
        <v>12.097759030000001</v>
      </c>
      <c r="J20" s="315">
        <v>38.254291960000003</v>
      </c>
      <c r="K20" s="315">
        <v>162.94940394</v>
      </c>
      <c r="L20" s="316">
        <v>15.170583690000001</v>
      </c>
      <c r="M20" s="297">
        <f t="shared" si="0"/>
        <v>2814.3304821399979</v>
      </c>
      <c r="N20" s="297">
        <f t="shared" si="0"/>
        <v>2013.5164309200006</v>
      </c>
      <c r="O20" s="297">
        <f t="shared" si="0"/>
        <v>38.657431469999999</v>
      </c>
    </row>
    <row r="21" spans="1:15" s="17" customFormat="1" ht="18" customHeight="1">
      <c r="A21" s="432"/>
      <c r="B21" s="40" t="s">
        <v>10</v>
      </c>
      <c r="C21" s="40"/>
      <c r="D21" s="296">
        <f>+SUM(D18:D20)</f>
        <v>42414.187956384951</v>
      </c>
      <c r="E21" s="296">
        <f t="shared" ref="E21:K21" si="1">+SUM(E18:E20)</f>
        <v>17976.269169194991</v>
      </c>
      <c r="F21" s="296">
        <f t="shared" si="1"/>
        <v>677.44416621999994</v>
      </c>
      <c r="G21" s="296">
        <f t="shared" si="1"/>
        <v>464.02964971999995</v>
      </c>
      <c r="H21" s="296">
        <f t="shared" si="1"/>
        <v>15475.557718220003</v>
      </c>
      <c r="I21" s="296">
        <f>+SUM(I18:I20)</f>
        <v>12.097759030000001</v>
      </c>
      <c r="J21" s="296">
        <f>+SUM(J18:J20)</f>
        <v>237.13522166000001</v>
      </c>
      <c r="K21" s="296">
        <f t="shared" si="1"/>
        <v>532.03899246000003</v>
      </c>
      <c r="L21" s="313">
        <f>+SUM(L18:L20)</f>
        <v>15.170583690000001</v>
      </c>
      <c r="M21" s="314">
        <f>+SUM(M18:M20)</f>
        <v>43115.352827764946</v>
      </c>
      <c r="N21" s="296">
        <f>+SUM(N18:N20)</f>
        <v>33983.865879874997</v>
      </c>
      <c r="O21" s="296">
        <f>+SUM(O18:O20)</f>
        <v>704.71250893999991</v>
      </c>
    </row>
    <row r="22" spans="1:15" s="17" customFormat="1" ht="18" hidden="1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hidden="1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hidden="1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hidden="1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hidden="1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hidden="1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hidden="1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hidden="1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hidden="1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hidden="1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hidden="1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hidden="1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hidden="1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hidden="1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tabSelected="1" zoomScale="85" workbookViewId="0">
      <selection activeCell="E15" sqref="E15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53" t="s">
        <v>0</v>
      </c>
      <c r="C5" s="453"/>
      <c r="D5" s="453"/>
      <c r="E5" s="453"/>
    </row>
    <row r="6" spans="1:5" ht="18">
      <c r="A6" s="276"/>
      <c r="B6" s="453" t="s">
        <v>1</v>
      </c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145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149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79</v>
      </c>
      <c r="E15" s="281"/>
    </row>
    <row r="16" spans="1:5" hidden="1">
      <c r="A16" s="276"/>
      <c r="B16" s="285" t="s">
        <v>148</v>
      </c>
      <c r="C16" s="286"/>
      <c r="D16" s="290"/>
      <c r="E16" s="281"/>
    </row>
    <row r="17" spans="1:5" ht="13.5" thickBot="1">
      <c r="A17" s="276"/>
      <c r="B17" s="285" t="s">
        <v>200</v>
      </c>
      <c r="C17" s="286"/>
      <c r="D17" s="291">
        <v>8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/>
    <col min="3" max="3" width="25.5703125" style="100" customWidth="1"/>
    <col min="4" max="19" width="9.140625" style="100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4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476" t="s">
        <v>141</v>
      </c>
      <c r="K12" s="477"/>
    </row>
    <row r="13" spans="1:22" ht="42" customHeight="1">
      <c r="A13" s="248"/>
      <c r="B13" s="481" t="s">
        <v>3</v>
      </c>
      <c r="C13" s="482"/>
      <c r="D13" s="476" t="s">
        <v>33</v>
      </c>
      <c r="E13" s="487"/>
      <c r="F13" s="476" t="s">
        <v>134</v>
      </c>
      <c r="G13" s="477"/>
      <c r="H13" s="476" t="s">
        <v>142</v>
      </c>
      <c r="I13" s="477"/>
      <c r="J13" s="473" t="s">
        <v>89</v>
      </c>
      <c r="K13" s="478" t="s">
        <v>90</v>
      </c>
    </row>
    <row r="14" spans="1:22">
      <c r="A14" s="250"/>
      <c r="B14" s="483"/>
      <c r="C14" s="484"/>
      <c r="D14" s="488" t="s">
        <v>12</v>
      </c>
      <c r="E14" s="488" t="s">
        <v>11</v>
      </c>
      <c r="F14" s="471" t="s">
        <v>12</v>
      </c>
      <c r="G14" s="471" t="s">
        <v>11</v>
      </c>
      <c r="H14" s="471" t="s">
        <v>12</v>
      </c>
      <c r="I14" s="471" t="s">
        <v>11</v>
      </c>
      <c r="J14" s="474"/>
      <c r="K14" s="479"/>
    </row>
    <row r="15" spans="1:22">
      <c r="A15" s="251"/>
      <c r="B15" s="485"/>
      <c r="C15" s="486"/>
      <c r="D15" s="472"/>
      <c r="E15" s="472"/>
      <c r="F15" s="472"/>
      <c r="G15" s="472"/>
      <c r="H15" s="472"/>
      <c r="I15" s="472"/>
      <c r="J15" s="475"/>
      <c r="K15" s="480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B13:C15"/>
    <mergeCell ref="D13:E13"/>
    <mergeCell ref="F13:G13"/>
    <mergeCell ref="D14:D15"/>
    <mergeCell ref="E14:E15"/>
    <mergeCell ref="F14:F15"/>
    <mergeCell ref="G14:G15"/>
    <mergeCell ref="H14:H15"/>
    <mergeCell ref="I14:I15"/>
    <mergeCell ref="J13:J15"/>
    <mergeCell ref="J12:K12"/>
    <mergeCell ref="K13:K15"/>
    <mergeCell ref="H13:I13"/>
  </mergeCells>
  <phoneticPr fontId="0" type="noConversion"/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Banks</vt:lpstr>
      <vt:lpstr>OUT_1RUS</vt:lpstr>
      <vt:lpstr>OUT_4RUS</vt:lpstr>
      <vt:lpstr>Complementary_Inf_Rus</vt:lpstr>
      <vt:lpstr>General_Checks</vt:lpstr>
      <vt:lpstr>OUT_1</vt:lpstr>
      <vt:lpstr>OUT_1_Check</vt:lpstr>
      <vt:lpstr>OUT_2_Check</vt:lpstr>
      <vt:lpstr>OUT_3_Check</vt:lpstr>
      <vt:lpstr>OUT_4</vt:lpstr>
      <vt:lpstr>Complementary_Inf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OUT_3_Check!Область_печати</vt:lpstr>
      <vt:lpstr>OUT_4!Область_печати</vt:lpstr>
      <vt:lpstr>OUT_4_Check!Область_печати</vt:lpstr>
      <vt:lpstr>OUT_4RUS!Область_печати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2019-10-01T14:42:40Z</dcterms:created>
  <dcterms:modified xsi:type="dcterms:W3CDTF">2019-10-01T14:42:40Z</dcterms:modified>
  <cp:category/>
</cp:coreProperties>
</file>