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defaultThemeVersion="164011"/>
  <mc:AlternateContent xmlns:mc="http://schemas.openxmlformats.org/markup-compatibility/2006">
    <mc:Choice Requires="x15">
      <x15ac:absPath xmlns:x15ac="http://schemas.microsoft.com/office/spreadsheetml/2010/11/ac" url="C:\Users\aa_kds\Desktop\files\"/>
    </mc:Choice>
  </mc:AlternateContent>
  <bookViews>
    <workbookView xWindow="1290" yWindow="960" windowWidth="9645" windowHeight="5160" tabRatio="885" activeTab="6"/>
  </bookViews>
  <sheets>
    <sheet name="Complementary_Inf (RUS)" sheetId="109" r:id="rId1"/>
    <sheet name="T1" sheetId="98" r:id="rId2"/>
    <sheet name="T2" sheetId="99" r:id="rId3"/>
    <sheet name="T3" sheetId="100" r:id="rId4"/>
    <sheet name="T4" sheetId="101" r:id="rId5"/>
    <sheet name="T5" sheetId="102" r:id="rId6"/>
    <sheet name="T6" sheetId="103" r:id="rId7"/>
    <sheet name="T7" sheetId="104" r:id="rId8"/>
    <sheet name="T8" sheetId="105" r:id="rId9"/>
    <sheet name="Execution_method (RUS)" sheetId="106" r:id="rId10"/>
    <sheet name="Complementary_Inf" sheetId="85" r:id="rId11"/>
    <sheet name="A1" sheetId="30" r:id="rId12"/>
    <sheet name="A2" sheetId="31" r:id="rId13"/>
    <sheet name="A3" sheetId="32" r:id="rId14"/>
    <sheet name="A4" sheetId="33" r:id="rId15"/>
    <sheet name="A5" sheetId="76" r:id="rId16"/>
    <sheet name="A6" sheetId="35" r:id="rId17"/>
    <sheet name="A7" sheetId="36" r:id="rId18"/>
    <sheet name="A8" sheetId="37" r:id="rId19"/>
    <sheet name="Execution_method" sheetId="51" r:id="rId20"/>
  </sheets>
  <definedNames>
    <definedName name="RgFwd">#REF!</definedName>
    <definedName name="RgMatFwd">#REF!</definedName>
    <definedName name="RgMatSwaps">#REF!</definedName>
    <definedName name="RgSpot">#REF!</definedName>
    <definedName name="RgSwaps">#REF!</definedName>
    <definedName name="_xlnm.Print_Area" localSheetId="11">'A1'!$A$1:$M$59</definedName>
    <definedName name="_xlnm.Print_Area" localSheetId="12">'A2'!$A$1:$R$59</definedName>
    <definedName name="_xlnm.Print_Area" localSheetId="13">'A3'!$A$1:$Q$64</definedName>
    <definedName name="_xlnm.Print_Area" localSheetId="14">'A4'!$A$1:$AP$59</definedName>
    <definedName name="_xlnm.Print_Area" localSheetId="15">'A5'!$A$1:$M$54</definedName>
    <definedName name="_xlnm.Print_Area" localSheetId="16">'A6'!$A$1:$R$54</definedName>
    <definedName name="_xlnm.Print_Area" localSheetId="17">'A7'!$A$1:$Q$62</definedName>
    <definedName name="_xlnm.Print_Area" localSheetId="18">'A8'!$A$1:$AP$53</definedName>
    <definedName name="_xlnm.Print_Area" localSheetId="10">Complementary_Inf!$B$10:$K$38</definedName>
    <definedName name="_xlnm.Print_Area" localSheetId="0">'Complementary_Inf (RUS)'!$B$10:$K$38</definedName>
    <definedName name="_xlnm.Print_Area" localSheetId="19">Execution_method!$A$1:$J$33</definedName>
  </definedNames>
  <calcPr calcId="162913"/>
</workbook>
</file>

<file path=xl/calcChain.xml><?xml version="1.0" encoding="utf-8"?>
<calcChain xmlns="http://schemas.openxmlformats.org/spreadsheetml/2006/main">
  <c r="F17" i="51" l="1"/>
  <c r="I29" i="51"/>
  <c r="H29" i="51"/>
  <c r="G29" i="51"/>
  <c r="F29" i="51"/>
  <c r="E29" i="51"/>
  <c r="D29" i="51"/>
  <c r="J29" i="51" s="1"/>
  <c r="I25" i="51"/>
  <c r="J25" i="51" s="1"/>
  <c r="H25" i="51"/>
  <c r="G25" i="51"/>
  <c r="F25" i="51"/>
  <c r="E25" i="51"/>
  <c r="D25" i="51"/>
  <c r="I21" i="51"/>
  <c r="H21" i="51"/>
  <c r="G21" i="51"/>
  <c r="J21" i="51" s="1"/>
  <c r="F21" i="51"/>
  <c r="E21" i="51"/>
  <c r="D21" i="51"/>
  <c r="E17" i="51"/>
  <c r="G17" i="51"/>
  <c r="H17" i="51"/>
  <c r="I17" i="51"/>
  <c r="D17" i="51"/>
  <c r="J17" i="51" s="1"/>
  <c r="M30" i="76"/>
  <c r="R30" i="35"/>
  <c r="Q30" i="36"/>
  <c r="M41" i="76"/>
  <c r="R41" i="35"/>
  <c r="Q41" i="36"/>
  <c r="J31" i="51"/>
  <c r="M29" i="76"/>
  <c r="Q29" i="36" s="1"/>
  <c r="R29" i="35"/>
  <c r="M40" i="76"/>
  <c r="Q40" i="36" s="1"/>
  <c r="R40" i="35"/>
  <c r="J30" i="51"/>
  <c r="M28" i="76"/>
  <c r="Q28" i="36" s="1"/>
  <c r="R28" i="35"/>
  <c r="M39" i="76"/>
  <c r="Q39" i="36" s="1"/>
  <c r="R39" i="35"/>
  <c r="M25" i="30"/>
  <c r="R25" i="31"/>
  <c r="R50" i="35" s="1"/>
  <c r="Q25" i="32"/>
  <c r="M36" i="30"/>
  <c r="R36" i="31"/>
  <c r="Q36" i="32"/>
  <c r="M51" i="30"/>
  <c r="R51" i="31"/>
  <c r="Q51" i="32"/>
  <c r="M25" i="76"/>
  <c r="Q25" i="36" s="1"/>
  <c r="R25" i="35"/>
  <c r="M37" i="76"/>
  <c r="Q37" i="36" s="1"/>
  <c r="R37" i="35"/>
  <c r="M48" i="76"/>
  <c r="M50" i="76" s="1"/>
  <c r="R48" i="35"/>
  <c r="Q48" i="36" s="1"/>
  <c r="M38" i="30"/>
  <c r="Q38" i="32" s="1"/>
  <c r="R38" i="31"/>
  <c r="M39" i="30"/>
  <c r="R39" i="31"/>
  <c r="Q39" i="32"/>
  <c r="M40" i="30"/>
  <c r="R40" i="31"/>
  <c r="Q40" i="32"/>
  <c r="M42" i="76"/>
  <c r="R42" i="35"/>
  <c r="Q42" i="36"/>
  <c r="M43" i="76"/>
  <c r="Q43" i="36" s="1"/>
  <c r="R43" i="35"/>
  <c r="M44" i="76"/>
  <c r="Q44" i="36" s="1"/>
  <c r="R44" i="35"/>
  <c r="M45" i="76"/>
  <c r="R45" i="35"/>
  <c r="Q45" i="36" s="1"/>
  <c r="M46" i="76"/>
  <c r="Q46" i="36" s="1"/>
  <c r="R46" i="35"/>
  <c r="M47" i="76"/>
  <c r="Q47" i="36" s="1"/>
  <c r="R47" i="35"/>
  <c r="M49" i="76"/>
  <c r="R49" i="35"/>
  <c r="Q49" i="36"/>
  <c r="M31" i="76"/>
  <c r="R31" i="35"/>
  <c r="Q31" i="36"/>
  <c r="M32" i="76"/>
  <c r="R32" i="35"/>
  <c r="Q32" i="36"/>
  <c r="M33" i="76"/>
  <c r="Q33" i="36" s="1"/>
  <c r="R33" i="35"/>
  <c r="M34" i="76"/>
  <c r="Q34" i="36" s="1"/>
  <c r="R34" i="35"/>
  <c r="M35" i="76"/>
  <c r="R35" i="35"/>
  <c r="Q35" i="36" s="1"/>
  <c r="M36" i="76"/>
  <c r="Q36" i="36" s="1"/>
  <c r="R36" i="35"/>
  <c r="M17" i="76"/>
  <c r="Q17" i="36" s="1"/>
  <c r="R17" i="35"/>
  <c r="M18" i="76"/>
  <c r="R18" i="35"/>
  <c r="Q18" i="36"/>
  <c r="M19" i="76"/>
  <c r="R19" i="35"/>
  <c r="Q19" i="36"/>
  <c r="M20" i="76"/>
  <c r="R20" i="35"/>
  <c r="Q20" i="36"/>
  <c r="M21" i="76"/>
  <c r="Q21" i="36" s="1"/>
  <c r="R21" i="35"/>
  <c r="M22" i="76"/>
  <c r="R22" i="35"/>
  <c r="Q22" i="36" s="1"/>
  <c r="M23" i="76"/>
  <c r="R23" i="35"/>
  <c r="Q23" i="36" s="1"/>
  <c r="M24" i="76"/>
  <c r="Q24" i="36" s="1"/>
  <c r="R24" i="35"/>
  <c r="M55" i="30"/>
  <c r="Q55" i="32" s="1"/>
  <c r="R55" i="31"/>
  <c r="M54" i="30"/>
  <c r="R54" i="31"/>
  <c r="Q54" i="32"/>
  <c r="M53" i="30"/>
  <c r="R53" i="31"/>
  <c r="Q53" i="32"/>
  <c r="M50" i="30"/>
  <c r="R50" i="31"/>
  <c r="Q50" i="32"/>
  <c r="M49" i="30"/>
  <c r="Q49" i="32" s="1"/>
  <c r="R49" i="31"/>
  <c r="M48" i="30"/>
  <c r="Q48" i="32" s="1"/>
  <c r="R48" i="31"/>
  <c r="M47" i="30"/>
  <c r="R47" i="31"/>
  <c r="Q47" i="32" s="1"/>
  <c r="M46" i="30"/>
  <c r="Q46" i="32" s="1"/>
  <c r="R46" i="31"/>
  <c r="M45" i="30"/>
  <c r="Q45" i="32" s="1"/>
  <c r="R45" i="31"/>
  <c r="M44" i="30"/>
  <c r="R44" i="31"/>
  <c r="Q44" i="32"/>
  <c r="M43" i="30"/>
  <c r="R43" i="31"/>
  <c r="Q43" i="32"/>
  <c r="M42" i="30"/>
  <c r="R42" i="31"/>
  <c r="Q42" i="32"/>
  <c r="M35" i="30"/>
  <c r="Q35" i="32" s="1"/>
  <c r="R35" i="31"/>
  <c r="M34" i="30"/>
  <c r="Q34" i="32" s="1"/>
  <c r="R34" i="31"/>
  <c r="M33" i="30"/>
  <c r="R33" i="31"/>
  <c r="Q33" i="32"/>
  <c r="M32" i="30"/>
  <c r="Q32" i="32" s="1"/>
  <c r="R32" i="31"/>
  <c r="M31" i="30"/>
  <c r="Q31" i="32" s="1"/>
  <c r="R31" i="31"/>
  <c r="M30" i="30"/>
  <c r="R30" i="31"/>
  <c r="Q30" i="32"/>
  <c r="M29" i="30"/>
  <c r="R29" i="31"/>
  <c r="Q29" i="32"/>
  <c r="M28" i="30"/>
  <c r="R28" i="31"/>
  <c r="Q28" i="32"/>
  <c r="M27" i="30"/>
  <c r="Q27" i="32" s="1"/>
  <c r="R27" i="31"/>
  <c r="M17" i="30"/>
  <c r="Q17" i="32" s="1"/>
  <c r="R17" i="31"/>
  <c r="M18" i="30"/>
  <c r="R18" i="31"/>
  <c r="Q18" i="32"/>
  <c r="M19" i="30"/>
  <c r="Q19" i="32" s="1"/>
  <c r="R19" i="31"/>
  <c r="M20" i="30"/>
  <c r="Q20" i="32" s="1"/>
  <c r="R20" i="31"/>
  <c r="M21" i="30"/>
  <c r="R21" i="31"/>
  <c r="Q21" i="32"/>
  <c r="M22" i="30"/>
  <c r="R22" i="31"/>
  <c r="Q22" i="32"/>
  <c r="M23" i="30"/>
  <c r="R23" i="31"/>
  <c r="Q23" i="32"/>
  <c r="M24" i="30"/>
  <c r="Q24" i="32" s="1"/>
  <c r="R24" i="31"/>
  <c r="J28" i="51"/>
  <c r="J24" i="51"/>
  <c r="J20" i="51"/>
  <c r="J16" i="51"/>
  <c r="J32" i="51" s="1"/>
  <c r="M16" i="30"/>
  <c r="R16" i="31"/>
  <c r="Q16" i="32"/>
  <c r="M16" i="76"/>
  <c r="R16" i="35"/>
  <c r="Q16" i="36"/>
  <c r="J18" i="51"/>
  <c r="J19" i="51"/>
  <c r="J22" i="51"/>
  <c r="J23" i="51"/>
  <c r="J26" i="51"/>
  <c r="J27" i="51"/>
  <c r="D32" i="51"/>
  <c r="E32" i="51"/>
  <c r="F32" i="51"/>
  <c r="G32" i="51"/>
  <c r="H32" i="51"/>
  <c r="I32" i="51"/>
  <c r="Q51" i="36" l="1"/>
</calcChain>
</file>

<file path=xl/sharedStrings.xml><?xml version="1.0" encoding="utf-8"?>
<sst xmlns="http://schemas.openxmlformats.org/spreadsheetml/2006/main" count="1248" uniqueCount="233">
  <si>
    <t>Negative values and non-numeric entries are not allowed</t>
  </si>
  <si>
    <t>Spot - TOTAL</t>
  </si>
  <si>
    <t>Outright forwards - TOTAL</t>
  </si>
  <si>
    <t>FX Swaps - TOTAL</t>
  </si>
  <si>
    <t>FX options - TOTAL</t>
  </si>
  <si>
    <t>Оборот валютного рынка</t>
  </si>
  <si>
    <t>Оборот рынка производных инструментов</t>
  </si>
  <si>
    <t>Количество дней</t>
  </si>
  <si>
    <t xml:space="preserve">Структура оборота российского рубля против остальных валют по кассовым сделкам и </t>
  </si>
  <si>
    <t>производным инструментам (млн. долл. США)</t>
  </si>
  <si>
    <t>#</t>
  </si>
  <si>
    <t>Виды операций</t>
  </si>
  <si>
    <t>Прочие валюты</t>
  </si>
  <si>
    <t>Всего</t>
  </si>
  <si>
    <t>I</t>
  </si>
  <si>
    <t> Кассовые сделки (TOD,TOM и SPOT)</t>
  </si>
  <si>
    <t> с банками-респондентами</t>
  </si>
  <si>
    <t> - резидентами</t>
  </si>
  <si>
    <t> - нерезидентами</t>
  </si>
  <si>
    <t> с прочими кредитными организациями</t>
  </si>
  <si>
    <t> с нефинансовыми организациями (клиентские)</t>
  </si>
  <si>
    <t> Всего</t>
  </si>
  <si>
    <t>II</t>
  </si>
  <si>
    <t xml:space="preserve"> Форвардные контракты </t>
  </si>
  <si>
    <t> в том числе(по расчетным  периодам):</t>
  </si>
  <si>
    <t> до 7 дней</t>
  </si>
  <si>
    <t> свыше 7 дней и до 1 года</t>
  </si>
  <si>
    <t> свыше одного года</t>
  </si>
  <si>
    <t>III</t>
  </si>
  <si>
    <t> Валютные свопы</t>
  </si>
  <si>
    <t> в том числе (по расчетным  периодам):</t>
  </si>
  <si>
    <t xml:space="preserve">Структура оборота доллара США против остальных валют по кассовым сделкам и </t>
  </si>
  <si>
    <t>Структура оборота валют по кассовым сделкам и производным инструментам</t>
  </si>
  <si>
    <t>(млн. долл. США)</t>
  </si>
  <si>
    <t>Структура оборота иностранных валют по кассовым сделкам и производным инструментам (млн. долл. США)</t>
  </si>
  <si>
    <t>IV</t>
  </si>
  <si>
    <t>V</t>
  </si>
  <si>
    <t> Опционы</t>
  </si>
  <si>
    <t>Va</t>
  </si>
  <si>
    <t> Продано</t>
  </si>
  <si>
    <t> Всего опционы продано</t>
  </si>
  <si>
    <t>Vb</t>
  </si>
  <si>
    <t> Куплено</t>
  </si>
  <si>
    <t> Всего опционы куплено</t>
  </si>
  <si>
    <t> Всего опционов</t>
  </si>
  <si>
    <t> ВСЕГО валютных контрактов</t>
  </si>
  <si>
    <t> Из них сделки со связанными сторонами</t>
  </si>
  <si>
    <t>Структура оборота внутреннего валютного рынка по методу исполнения сделок (млн. долл. США)</t>
  </si>
  <si>
    <t xml:space="preserve">Метод исполнения </t>
  </si>
  <si>
    <t>Прямые междилерские сделки</t>
  </si>
  <si>
    <t>Клиентские сделки</t>
  </si>
  <si>
    <t>Электронный брокер</t>
  </si>
  <si>
    <t>Электронные торговые системы</t>
  </si>
  <si>
    <t>Голосовой брокер</t>
  </si>
  <si>
    <t xml:space="preserve">Дилинговая система консорциума банков </t>
  </si>
  <si>
    <t>Дилинговая система одного банка</t>
  </si>
  <si>
    <t> - с банками-респондентами резидентами</t>
  </si>
  <si>
    <t> - с банками-респондентами нерезидентами</t>
  </si>
  <si>
    <t> Валютные опционы</t>
  </si>
  <si>
    <t>Валюты стран G10</t>
  </si>
  <si>
    <t>Африка и Ближний восток</t>
  </si>
  <si>
    <t>Азиатско-тихоокеанский регион</t>
  </si>
  <si>
    <t>Европа</t>
  </si>
  <si>
    <t>1. Число рабочих дней отчетного периода</t>
  </si>
  <si>
    <r>
      <t>2.</t>
    </r>
    <r>
      <rPr>
        <b/>
        <sz val="11"/>
        <rFont val="Times New Roman"/>
        <family val="1"/>
      </rPr>
      <t>   Сведения о репрезентативности информации и участниках обзора</t>
    </r>
  </si>
  <si>
    <r>
      <t>a)    </t>
    </r>
    <r>
      <rPr>
        <sz val="10"/>
        <rFont val="Times New Roman"/>
        <family val="1"/>
      </rPr>
      <t>Число респондентов</t>
    </r>
  </si>
  <si>
    <r>
      <t>b)</t>
    </r>
    <r>
      <rPr>
        <sz val="10"/>
        <rFont val="Times New Roman"/>
        <family val="1"/>
      </rPr>
      <t>    Оценка доли оборота респондентов в совокупном обороте</t>
    </r>
  </si>
  <si>
    <r>
      <t>b)</t>
    </r>
    <r>
      <rPr>
        <sz val="10"/>
        <rFont val="Times New Roman"/>
        <family val="1"/>
      </rPr>
      <t xml:space="preserve">    Число респондентов, на долю которых приходится  75% совокупного оборота </t>
    </r>
  </si>
  <si>
    <r>
      <t>3.</t>
    </r>
    <r>
      <rPr>
        <b/>
        <sz val="7"/>
        <rFont val="Times New Roman"/>
        <family val="1"/>
      </rPr>
      <t xml:space="preserve">       </t>
    </r>
    <r>
      <rPr>
        <b/>
        <sz val="10"/>
        <rFont val="Arial"/>
        <family val="2"/>
      </rPr>
      <t>Динамика торговой активности</t>
    </r>
  </si>
  <si>
    <r>
      <t>Уровень оборота: ниже нормы, норма, выше нормы</t>
    </r>
    <r>
      <rPr>
        <vertAlign val="superscript"/>
        <sz val="10"/>
        <rFont val="Arial"/>
        <family val="2"/>
      </rPr>
      <t>1</t>
    </r>
  </si>
  <si>
    <r>
      <t xml:space="preserve">       1</t>
    </r>
    <r>
      <rPr>
        <sz val="10"/>
        <rFont val="Arial"/>
        <family val="2"/>
      </rPr>
      <t xml:space="preserve"> Ниже нормы = 1, норма = 2, выше нормы = 3</t>
    </r>
  </si>
  <si>
    <r>
      <t>В сравнении с предыдущими 6 месяцами: снижающаяся, стабильная, растущая</t>
    </r>
    <r>
      <rPr>
        <vertAlign val="superscript"/>
        <sz val="10"/>
        <rFont val="Arial"/>
        <family val="2"/>
      </rPr>
      <t>2</t>
    </r>
  </si>
  <si>
    <r>
      <t xml:space="preserve">       2</t>
    </r>
    <r>
      <rPr>
        <sz val="10"/>
        <rFont val="Arial"/>
        <family val="2"/>
      </rPr>
      <t xml:space="preserve"> Снижающаяся = 1, стабильная = 2, растущая = 3</t>
    </r>
  </si>
  <si>
    <t>Оборот по расчетным форвардам (по которым расчеты производятся только в размере разницы между форвардным курсом и текущим курсом на дату истечения контракта)</t>
  </si>
  <si>
    <r>
      <t>Прочие валюты</t>
    </r>
    <r>
      <rPr>
        <vertAlign val="superscript"/>
        <sz val="10"/>
        <rFont val="Arial"/>
        <family val="2"/>
      </rPr>
      <t xml:space="preserve"> </t>
    </r>
  </si>
  <si>
    <t>Латиноамериканский и карибский регион</t>
  </si>
  <si>
    <r>
      <t>3.</t>
    </r>
    <r>
      <rPr>
        <b/>
        <sz val="7"/>
        <rFont val="Times New Roman"/>
        <family val="1"/>
      </rPr>
      <t xml:space="preserve">       </t>
    </r>
    <r>
      <rPr>
        <b/>
        <sz val="10"/>
        <rFont val="Arial"/>
        <family val="2"/>
      </rPr>
      <t>Оборот по форвардным контрактам и сделкам (включая беспоставочные контракты NDF)</t>
    </r>
  </si>
  <si>
    <t>Оборот по расчетным форвардам (в миллионах долларов США)</t>
  </si>
  <si>
    <t>Дополнительные сведения к представленному обзору</t>
  </si>
  <si>
    <t>Обзор внутреннего валютного рынка Российской Федерации</t>
  </si>
  <si>
    <t>Turnover of forward contracts where only the difference between the contracted forward outright rate and the prevailing spot rate is settled at maturity.</t>
  </si>
  <si>
    <t>In Africa &amp; Middle East</t>
  </si>
  <si>
    <t>In Asia &amp; Pacific</t>
  </si>
  <si>
    <t>In Europe</t>
  </si>
  <si>
    <t>In Latin America &amp; Caribbean</t>
  </si>
  <si>
    <t>Turnover of forward contracts for differences (in millions of US dollar)</t>
  </si>
  <si>
    <t>In case of transactions involving non-G10 currencies from different regional areas, please split the notional amount evenly between the two relevant columns in the form.</t>
  </si>
  <si>
    <t>RUSSIA</t>
  </si>
  <si>
    <t>BGN</t>
  </si>
  <si>
    <t>RON</t>
  </si>
  <si>
    <t>EXECUTION METHOD FOR FOREIGN EXCHANGE CONTRACTS</t>
  </si>
  <si>
    <t>Table A1</t>
  </si>
  <si>
    <t>Central Bank Survey of Foreign Exchange and</t>
  </si>
  <si>
    <t>Derivatives Market Activity</t>
  </si>
  <si>
    <t>(in millions of USD)</t>
  </si>
  <si>
    <t>Instruments</t>
  </si>
  <si>
    <t>Domestic currency against</t>
  </si>
  <si>
    <t>USD</t>
  </si>
  <si>
    <t>JPY</t>
  </si>
  <si>
    <t>GBP</t>
  </si>
  <si>
    <t>CHF</t>
  </si>
  <si>
    <t>CAD</t>
  </si>
  <si>
    <t>AUD</t>
  </si>
  <si>
    <t>TOT</t>
  </si>
  <si>
    <t xml:space="preserve"> </t>
  </si>
  <si>
    <t>with reporting dealers</t>
  </si>
  <si>
    <t>- local</t>
  </si>
  <si>
    <t>- cross-border</t>
  </si>
  <si>
    <t>with other financial institutions</t>
  </si>
  <si>
    <t>with non-financial customers</t>
  </si>
  <si>
    <t>TOTAL</t>
  </si>
  <si>
    <t xml:space="preserve">Maturities </t>
  </si>
  <si>
    <t>seven days or less</t>
  </si>
  <si>
    <t>over seven days and up to one year</t>
  </si>
  <si>
    <t>over one year</t>
  </si>
  <si>
    <t>Table A2</t>
  </si>
  <si>
    <t>USD against</t>
  </si>
  <si>
    <t>Table A3</t>
  </si>
  <si>
    <t>Table A4</t>
  </si>
  <si>
    <t>Sold</t>
  </si>
  <si>
    <t>Bought</t>
  </si>
  <si>
    <t>TOTAL OTC OPTIONS</t>
  </si>
  <si>
    <t>TOTAL FX CONTRACTS</t>
  </si>
  <si>
    <t>Table A5</t>
  </si>
  <si>
    <t>Table A6</t>
  </si>
  <si>
    <t>Total</t>
  </si>
  <si>
    <t>EUR</t>
  </si>
  <si>
    <t>EUR against</t>
  </si>
  <si>
    <t>FOREIGN EXCHANGE CONTRACTS ¹</t>
  </si>
  <si>
    <t>DKK</t>
  </si>
  <si>
    <t>SEK</t>
  </si>
  <si>
    <t>BRL</t>
  </si>
  <si>
    <t>CZK</t>
  </si>
  <si>
    <t>HKD</t>
  </si>
  <si>
    <t>HUF</t>
  </si>
  <si>
    <t>KRW</t>
  </si>
  <si>
    <t>MXN</t>
  </si>
  <si>
    <t>PHP</t>
  </si>
  <si>
    <t>PLN</t>
  </si>
  <si>
    <t>RUB</t>
  </si>
  <si>
    <t>THB</t>
  </si>
  <si>
    <t>TRL</t>
  </si>
  <si>
    <t>TWD</t>
  </si>
  <si>
    <t>ZAR</t>
  </si>
  <si>
    <t>CNY</t>
  </si>
  <si>
    <t>IDR</t>
  </si>
  <si>
    <t>INR</t>
  </si>
  <si>
    <t>NZD</t>
  </si>
  <si>
    <t>SPOT ³</t>
  </si>
  <si>
    <t>NOK</t>
  </si>
  <si>
    <t>SGD</t>
  </si>
  <si>
    <t>Table A7</t>
  </si>
  <si>
    <t>Table A8</t>
  </si>
  <si>
    <t>Other ²</t>
  </si>
  <si>
    <t>CURRENCY SWAPS ³</t>
  </si>
  <si>
    <r>
      <t xml:space="preserve">OTC OPTIONS </t>
    </r>
    <r>
      <rPr>
        <b/>
        <vertAlign val="superscript"/>
        <sz val="11"/>
        <rFont val="TimesNewRomanPS"/>
      </rPr>
      <t>4</t>
    </r>
  </si>
  <si>
    <r>
      <t xml:space="preserve">OUTRIGHT FORWARDS </t>
    </r>
    <r>
      <rPr>
        <b/>
        <vertAlign val="superscript"/>
        <sz val="11"/>
        <rFont val="TimesNewRomanPS"/>
      </rPr>
      <t>4</t>
    </r>
  </si>
  <si>
    <r>
      <t>FOREIGN EXCHANGE SWAPS</t>
    </r>
    <r>
      <rPr>
        <b/>
        <vertAlign val="superscript"/>
        <sz val="11"/>
        <rFont val="TimesNewRomanPS"/>
      </rPr>
      <t xml:space="preserve"> 5</t>
    </r>
  </si>
  <si>
    <r>
      <t>FOREIGN EXCHANGE SWAPS</t>
    </r>
    <r>
      <rPr>
        <b/>
        <vertAlign val="superscript"/>
        <sz val="14"/>
        <rFont val="TimesNewRomanPS"/>
      </rPr>
      <t xml:space="preserve"> 5</t>
    </r>
  </si>
  <si>
    <r>
      <t xml:space="preserve">OUTRIGHT FORWARDS </t>
    </r>
    <r>
      <rPr>
        <b/>
        <vertAlign val="superscript"/>
        <sz val="14"/>
        <rFont val="TimesNewRomanPS"/>
      </rPr>
      <t>4</t>
    </r>
  </si>
  <si>
    <r>
      <t>OTC OPTIONS</t>
    </r>
    <r>
      <rPr>
        <b/>
        <vertAlign val="superscript"/>
        <sz val="11"/>
        <rFont val="TimesNewRomanPS"/>
      </rPr>
      <t xml:space="preserve"> 4</t>
    </r>
  </si>
  <si>
    <r>
      <t>OTC OPTIONS</t>
    </r>
    <r>
      <rPr>
        <b/>
        <vertAlign val="superscript"/>
        <sz val="14"/>
        <rFont val="TimesNewRomanPS"/>
      </rPr>
      <t xml:space="preserve"> 4</t>
    </r>
  </si>
  <si>
    <r>
      <t xml:space="preserve">¹ All transactions involving exposure to more than one currency, whether in interest rates or exchange rates.  ² Only transactions which are included in the columns "other" in tables A1, A2 and A3 and "residual" in table A3 . Trades involving the domestic currency, the USD, the EUR or the JPY in one leg, and any of the currencies listed in this table in the other leg, should be allocated to the relevant currency column in this table once; these deals should correspond to the ones reported in columns "other" of tables A1, A2 and A3. Trades between any two currencies listed in this table should be reported in both relevant currency columns, thus  summing to 200% of the deal; these trades should correspond to the ones reported in column "residual" in table A3. ³ Excluding "tomorrow/next day" transactions. </t>
    </r>
    <r>
      <rPr>
        <vertAlign val="superscript"/>
        <sz val="16"/>
        <rFont val="TimesNewRomanPS"/>
      </rPr>
      <t xml:space="preserve"> 4 </t>
    </r>
    <r>
      <rPr>
        <sz val="16"/>
        <rFont val="TimesNewRomanPS"/>
      </rPr>
      <t xml:space="preserve">Including non-deliverable forwards and other contracts-for-differences.  </t>
    </r>
    <r>
      <rPr>
        <vertAlign val="superscript"/>
        <sz val="16"/>
        <rFont val="TimesNewRomanPS"/>
      </rPr>
      <t>5</t>
    </r>
    <r>
      <rPr>
        <sz val="16"/>
        <rFont val="TimesNewRomanPS"/>
      </rPr>
      <t xml:space="preserve"> A swap is considered to be a single transaction in that the two legs are not counted separately. Includes "tomorrow/next day" transactions.</t>
    </r>
  </si>
  <si>
    <r>
      <t xml:space="preserve">¹ All transactions involving exposure to more than one currency, whether in interest rates or exchange rates.  ² Only transactions which are included in the columns "other"  in tables A5, A6 and A7 and "residual" in table A7. Trades involving the domestic currency, the USD, the EUR or the JPY in one leg, and any of the currencies listed in this table in the other leg, should be allocated to the relevant currency column in this table once; these deals should correspond to the ones reported in columns "other" of tables A5, A6 and A7. Trades between any two currencies listed in this table should be reported in both relevant currency columns, thus  summing to 200% of the deal; these trades should correspond to the ones reported in column "residual" in table A7.  ³ A swap is considered to be a single transaction in that the two legs are not counted separately.  </t>
    </r>
    <r>
      <rPr>
        <vertAlign val="superscript"/>
        <sz val="16"/>
        <rFont val="TimesNewRomanPS"/>
      </rPr>
      <t>4</t>
    </r>
    <r>
      <rPr>
        <sz val="16"/>
        <rFont val="TimesNewRomanPS"/>
      </rPr>
      <t xml:space="preserve"> Including currency warrants and multicurrency swaptions.</t>
    </r>
  </si>
  <si>
    <r>
      <t xml:space="preserve">¹ All transactions involving exposure to more than one currency, whether in interest rates or exchange rates. </t>
    </r>
    <r>
      <rPr>
        <vertAlign val="superscript"/>
        <sz val="11"/>
        <rFont val="TimesNewRomanPS"/>
      </rPr>
      <t>2</t>
    </r>
    <r>
      <rPr>
        <sz val="11"/>
        <rFont val="TimesNewRomanPS"/>
      </rPr>
      <t xml:space="preserve"> See also table A4 for a more detailed breakdown of total turnover  in "other" currencies. </t>
    </r>
    <r>
      <rPr>
        <vertAlign val="superscript"/>
        <sz val="11"/>
        <rFont val="TimesNewRomanPS"/>
      </rPr>
      <t>3</t>
    </r>
    <r>
      <rPr>
        <sz val="11"/>
        <rFont val="TimesNewRomanPS"/>
      </rPr>
      <t xml:space="preserve"> "Residual" covers all currency pairs except those involving the domestic currency, the USD, the EUR, and the JPY. </t>
    </r>
    <r>
      <rPr>
        <vertAlign val="superscript"/>
        <sz val="11"/>
        <rFont val="TimesNewRomanPS"/>
      </rPr>
      <t>4</t>
    </r>
    <r>
      <rPr>
        <sz val="11"/>
        <rFont val="TimesNewRomanPS"/>
      </rPr>
      <t xml:space="preserve"> Covers the sum of the totals in tables A1, A2, A3 and the column "Residual". </t>
    </r>
    <r>
      <rPr>
        <vertAlign val="superscript"/>
        <sz val="11"/>
        <rFont val="TimesNewRomanPS"/>
      </rPr>
      <t>5</t>
    </r>
    <r>
      <rPr>
        <sz val="11"/>
        <rFont val="TimesNewRomanPS"/>
      </rPr>
      <t xml:space="preserve"> Excluding "tomorrow/next day" transactions. </t>
    </r>
    <r>
      <rPr>
        <vertAlign val="superscript"/>
        <sz val="11"/>
        <rFont val="TimesNewRomanPS"/>
      </rPr>
      <t>6</t>
    </r>
    <r>
      <rPr>
        <sz val="11"/>
        <rFont val="TimesNewRomanPS"/>
      </rPr>
      <t xml:space="preserve"> Including non-deliverable forwards and other contracts-for-differences. </t>
    </r>
    <r>
      <rPr>
        <vertAlign val="superscript"/>
        <sz val="11"/>
        <rFont val="TimesNewRomanPS"/>
      </rPr>
      <t>7</t>
    </r>
    <r>
      <rPr>
        <sz val="11"/>
        <rFont val="TimesNewRomanPS"/>
      </rPr>
      <t xml:space="preserve"> A swap is considered to be a single transaction in that the two legs are not counted separately. Includes "tomorrow/next day" transactions.</t>
    </r>
    <r>
      <rPr>
        <vertAlign val="superscript"/>
        <sz val="11"/>
        <rFont val="TimesNewRomanPS"/>
      </rPr>
      <t/>
    </r>
  </si>
  <si>
    <t>Total turnover in listed currencies against all other currencies ²</t>
  </si>
  <si>
    <r>
      <t xml:space="preserve">¹ All transactions involving exposure to more than one currency, whether in interest rates or exchange rates. </t>
    </r>
    <r>
      <rPr>
        <vertAlign val="superscript"/>
        <sz val="11"/>
        <rFont val="TimesNewRomanPS"/>
      </rPr>
      <t>2</t>
    </r>
    <r>
      <rPr>
        <sz val="11"/>
        <rFont val="TimesNewRomanPS"/>
      </rPr>
      <t xml:space="preserve"> See also table A8 for a more detailed breakdown of total turnover  in "other" currencies. </t>
    </r>
    <r>
      <rPr>
        <vertAlign val="superscript"/>
        <sz val="11"/>
        <rFont val="TimesNewRomanPS"/>
      </rPr>
      <t>3</t>
    </r>
    <r>
      <rPr>
        <sz val="11"/>
        <rFont val="TimesNewRomanPS"/>
      </rPr>
      <t xml:space="preserve"> "Residual" covers all currency pairs except those involving the domestic currency, the USD, the EUR and the JPY. </t>
    </r>
    <r>
      <rPr>
        <vertAlign val="superscript"/>
        <sz val="11"/>
        <rFont val="TimesNewRomanPS"/>
      </rPr>
      <t>4</t>
    </r>
    <r>
      <rPr>
        <sz val="11"/>
        <rFont val="TimesNewRomanPS"/>
      </rPr>
      <t xml:space="preserve"> Covers the sum of the totals in tables A5, A6, A7 and the column "Residual". </t>
    </r>
    <r>
      <rPr>
        <vertAlign val="superscript"/>
        <sz val="11"/>
        <rFont val="TimesNewRomanPS"/>
      </rPr>
      <t>5</t>
    </r>
    <r>
      <rPr>
        <sz val="11"/>
        <rFont val="TimesNewRomanPS"/>
      </rPr>
      <t xml:space="preserve"> A swap is considered to be a single transaction in that the two legs are not counted separately. </t>
    </r>
    <r>
      <rPr>
        <vertAlign val="superscript"/>
        <sz val="11"/>
        <rFont val="TimesNewRomanPS"/>
      </rPr>
      <t>6</t>
    </r>
    <r>
      <rPr>
        <sz val="11"/>
        <rFont val="TimesNewRomanPS"/>
      </rPr>
      <t xml:space="preserve"> Including currency warrants and multicurrency swaptions. </t>
    </r>
    <r>
      <rPr>
        <vertAlign val="superscript"/>
        <sz val="11"/>
        <rFont val="TimesNewRomanPS"/>
      </rPr>
      <t>7</t>
    </r>
    <r>
      <rPr>
        <sz val="11"/>
        <rFont val="TimesNewRomanPS"/>
      </rPr>
      <t xml:space="preserve"> Any instrument where the transaction is highly leveraged and/or the notional amount is variable and where a decomposition into individual plain vanilla components is impractical or impossible. </t>
    </r>
    <r>
      <rPr>
        <vertAlign val="superscript"/>
        <sz val="11"/>
        <rFont val="TimesNewRomanPS"/>
      </rPr>
      <t>8</t>
    </r>
    <r>
      <rPr>
        <sz val="11"/>
        <rFont val="TimesNewRomanPS"/>
      </rPr>
      <t xml:space="preserve"> Trades between desks and offices, and trades with own branches and subsidiaries and between affiliated firms (regardless of whether the counterparty is resident in the same country as the reporting dealer or in another country).  Back-to-back deals and trades to facilitate internal bookkeeping and internal risk management within a given institution are not to be reported in the context of the triennial survey</t>
    </r>
  </si>
  <si>
    <r>
      <t xml:space="preserve">G10 currencies only </t>
    </r>
    <r>
      <rPr>
        <vertAlign val="superscript"/>
        <sz val="11"/>
        <rFont val="TimesNewRomanPS"/>
      </rPr>
      <t>1</t>
    </r>
  </si>
  <si>
    <r>
      <t xml:space="preserve">Non-G10 currencies </t>
    </r>
    <r>
      <rPr>
        <vertAlign val="superscript"/>
        <sz val="11"/>
        <rFont val="TimesNewRomanPS"/>
      </rPr>
      <t>2</t>
    </r>
  </si>
  <si>
    <r>
      <t xml:space="preserve">RESIDUAL </t>
    </r>
    <r>
      <rPr>
        <b/>
        <vertAlign val="superscript"/>
        <sz val="11"/>
        <rFont val="TimesNewRomanPS"/>
      </rPr>
      <t>3</t>
    </r>
  </si>
  <si>
    <r>
      <t xml:space="preserve">GRAND TOTAL </t>
    </r>
    <r>
      <rPr>
        <b/>
        <vertAlign val="superscript"/>
        <sz val="11"/>
        <rFont val="TimesNewRomanPS"/>
      </rPr>
      <t>4</t>
    </r>
  </si>
  <si>
    <r>
      <t xml:space="preserve">Total </t>
    </r>
    <r>
      <rPr>
        <vertAlign val="superscript"/>
        <sz val="12"/>
        <rFont val="Arial"/>
        <family val="2"/>
      </rPr>
      <t>1</t>
    </r>
  </si>
  <si>
    <r>
      <t xml:space="preserve">SPOT </t>
    </r>
    <r>
      <rPr>
        <b/>
        <vertAlign val="superscript"/>
        <sz val="11"/>
        <rFont val="TimesNewRomanPS"/>
      </rPr>
      <t>5</t>
    </r>
  </si>
  <si>
    <r>
      <t>OUTRIGHT FORWARDS</t>
    </r>
    <r>
      <rPr>
        <b/>
        <vertAlign val="superscript"/>
        <sz val="11"/>
        <rFont val="TimesNewRomanPS"/>
      </rPr>
      <t xml:space="preserve"> 6</t>
    </r>
  </si>
  <si>
    <r>
      <t xml:space="preserve">FOREIGN EXCHANGE SWAPS </t>
    </r>
    <r>
      <rPr>
        <b/>
        <vertAlign val="superscript"/>
        <sz val="11"/>
        <rFont val="TimesNewRomanPS"/>
      </rPr>
      <t>7</t>
    </r>
  </si>
  <si>
    <r>
      <t xml:space="preserve">CURRENCY SWAPS </t>
    </r>
    <r>
      <rPr>
        <b/>
        <vertAlign val="superscript"/>
        <sz val="11"/>
        <rFont val="TimesNewRomanPS"/>
      </rPr>
      <t>5</t>
    </r>
  </si>
  <si>
    <r>
      <t xml:space="preserve">OTC OPTIONS </t>
    </r>
    <r>
      <rPr>
        <b/>
        <vertAlign val="superscript"/>
        <sz val="11"/>
        <rFont val="TimesNewRomanPS"/>
      </rPr>
      <t>6</t>
    </r>
  </si>
  <si>
    <r>
      <t xml:space="preserve">Other products </t>
    </r>
    <r>
      <rPr>
        <vertAlign val="superscript"/>
        <sz val="11"/>
        <rFont val="Times New Roman"/>
        <family val="1"/>
      </rPr>
      <t>7</t>
    </r>
  </si>
  <si>
    <t>Number of days</t>
  </si>
  <si>
    <t>CLP</t>
  </si>
  <si>
    <t>Table Complementary</t>
  </si>
  <si>
    <t>COMPLEMENTARY INFORMATION REQUIREMENTS</t>
  </si>
  <si>
    <t>FX Turnover</t>
  </si>
  <si>
    <t>Derivatives Turnover</t>
  </si>
  <si>
    <t>ARS</t>
  </si>
  <si>
    <t>BHD</t>
  </si>
  <si>
    <t>COP</t>
  </si>
  <si>
    <t>EEK</t>
  </si>
  <si>
    <t>ILS</t>
  </si>
  <si>
    <t>LTL</t>
  </si>
  <si>
    <t>LVL</t>
  </si>
  <si>
    <t>MYR</t>
  </si>
  <si>
    <t>PEN</t>
  </si>
  <si>
    <t>SAR</t>
  </si>
  <si>
    <t>OTHER</t>
  </si>
  <si>
    <t>Table C</t>
  </si>
  <si>
    <t>Execution method</t>
  </si>
  <si>
    <t>Interdealer direct</t>
  </si>
  <si>
    <t>Customer direct</t>
  </si>
  <si>
    <t xml:space="preserve">Electronic Broking System </t>
  </si>
  <si>
    <t>Electronic Trading Systems</t>
  </si>
  <si>
    <t>Voice broker</t>
  </si>
  <si>
    <t>a)    The final number of participating institutions</t>
  </si>
  <si>
    <t>1.       Information on the number of business days</t>
  </si>
  <si>
    <t>2.       Information on coverage and concentration</t>
  </si>
  <si>
    <t>3.       Information on trend of trading activity</t>
  </si>
  <si>
    <r>
      <t xml:space="preserve">       1</t>
    </r>
    <r>
      <rPr>
        <sz val="11"/>
        <rFont val="TimesNewRomanPS"/>
      </rPr>
      <t xml:space="preserve"> Below normal = 1, Normal = 2, Above normal = 3</t>
    </r>
  </si>
  <si>
    <r>
      <t xml:space="preserve">       2</t>
    </r>
    <r>
      <rPr>
        <sz val="11"/>
        <rFont val="TimesNewRomanPS"/>
      </rPr>
      <t xml:space="preserve"> Decreasing = 1, Steady = 2, Increasing = 3</t>
    </r>
  </si>
  <si>
    <t>4.       Data on forward contracts for differences (incl. non-deliverable forwards)</t>
  </si>
  <si>
    <r>
      <t>1</t>
    </r>
    <r>
      <rPr>
        <sz val="11"/>
        <rFont val="TimesNewRomanPS"/>
      </rPr>
      <t xml:space="preserve"> Contracts that only involve G10 currencies on both sides of the transaction.</t>
    </r>
  </si>
  <si>
    <r>
      <t>2</t>
    </r>
    <r>
      <rPr>
        <sz val="11"/>
        <rFont val="TimesNewRomanPS"/>
      </rPr>
      <t xml:space="preserve"> Contracts that involve G10 currencies only on one side of the transaction or non-G10 currencies on both sides of the transaction.</t>
    </r>
  </si>
  <si>
    <t xml:space="preserve">Multi-bank dealing systems     </t>
  </si>
  <si>
    <t xml:space="preserve">Single bank proprietary platforms   </t>
  </si>
  <si>
    <t>Turnover in nominal or notional principal amounts in April 2010</t>
  </si>
  <si>
    <t>JPY against</t>
  </si>
  <si>
    <t xml:space="preserve">          - local</t>
  </si>
  <si>
    <t xml:space="preserve">          - cross-border</t>
  </si>
  <si>
    <t>ALL</t>
  </si>
  <si>
    <r>
      <t xml:space="preserve"> Of which 
related party trades </t>
    </r>
    <r>
      <rPr>
        <vertAlign val="superscript"/>
        <sz val="11"/>
        <rFont val="TimesNewRomanPS"/>
      </rPr>
      <t>8</t>
    </r>
  </si>
  <si>
    <r>
      <t xml:space="preserve">¹ All transactions involving exposure to more than one currency, whether in interest rates or exchange rates.  ² See also table A4 for a more detailed breakdown of total turnover in "other" currencies. </t>
    </r>
    <r>
      <rPr>
        <vertAlign val="superscript"/>
        <sz val="11"/>
        <rFont val="TimesNewRomanPS"/>
      </rPr>
      <t>3</t>
    </r>
    <r>
      <rPr>
        <sz val="11"/>
        <rFont val="TimesNewRomanPS"/>
      </rPr>
      <t xml:space="preserve"> Excluding "tomorrow/next day" transactions.  </t>
    </r>
    <r>
      <rPr>
        <vertAlign val="superscript"/>
        <sz val="11"/>
        <rFont val="TimesNewRomanPS"/>
      </rPr>
      <t>4</t>
    </r>
    <r>
      <rPr>
        <sz val="11"/>
        <rFont val="TimesNewRomanPS"/>
      </rPr>
      <t xml:space="preserve"> Including non-deliverable forwards and other contracts-for-differences.  </t>
    </r>
    <r>
      <rPr>
        <vertAlign val="superscript"/>
        <sz val="11"/>
        <rFont val="TimesNewRomanPS"/>
      </rPr>
      <t>5</t>
    </r>
    <r>
      <rPr>
        <sz val="11"/>
        <rFont val="TimesNewRomanPS"/>
      </rPr>
      <t xml:space="preserve"> A swap is considered to be a single transaction in that the two legs are not counted separately. Includes "tomorrow/next day" transactions.</t>
    </r>
  </si>
  <si>
    <r>
      <t xml:space="preserve">¹ All transactions involving exposure to more than one currency, whether in interest rates or exchange rates. ² See also table A4 for a more detailed breakdown of total turnover in "other" currencies. </t>
    </r>
    <r>
      <rPr>
        <vertAlign val="superscript"/>
        <sz val="11"/>
        <rFont val="TimesNewRomanPS"/>
      </rPr>
      <t xml:space="preserve">3 </t>
    </r>
    <r>
      <rPr>
        <sz val="11"/>
        <rFont val="TimesNewRomanPS"/>
      </rPr>
      <t xml:space="preserve">Excluding "tomorrow/next day" transactions. </t>
    </r>
    <r>
      <rPr>
        <vertAlign val="superscript"/>
        <sz val="11"/>
        <rFont val="TimesNewRomanPS"/>
      </rPr>
      <t>4</t>
    </r>
    <r>
      <rPr>
        <sz val="11"/>
        <rFont val="TimesNewRomanPS"/>
      </rPr>
      <t xml:space="preserve"> Including non-deliverable forwards and other contracts-for-differences. </t>
    </r>
    <r>
      <rPr>
        <vertAlign val="superscript"/>
        <sz val="11"/>
        <rFont val="TimesNewRomanPS"/>
      </rPr>
      <t>5</t>
    </r>
    <r>
      <rPr>
        <sz val="11"/>
        <rFont val="TimesNewRomanPS"/>
      </rPr>
      <t xml:space="preserve"> A swap is considered to be a single transaction in that the two legs are not counted separately. Includes "tomorrow/next day" transactions.</t>
    </r>
  </si>
  <si>
    <r>
      <t xml:space="preserve">1 </t>
    </r>
    <r>
      <rPr>
        <sz val="11"/>
        <rFont val="TimesNewRomanPS"/>
      </rPr>
      <t>Total Spot, Outright forwards and FX swaps and their corresponding counterparty breakdowns should be consistent with the amounts reported in table A3. Total FX options and its corresponding counterparty breakdown should be consistent with total reported in table A7.</t>
    </r>
  </si>
  <si>
    <r>
      <t xml:space="preserve">Level of turnover: Below normal, Normal, Above normal </t>
    </r>
    <r>
      <rPr>
        <vertAlign val="superscript"/>
        <sz val="11"/>
        <rFont val="TimesNewRomanPS"/>
      </rPr>
      <t>1</t>
    </r>
  </si>
  <si>
    <r>
      <t xml:space="preserve">Compared to previous 6 months: Decreasing, Steady, Increasing </t>
    </r>
    <r>
      <rPr>
        <vertAlign val="superscript"/>
        <sz val="11"/>
        <rFont val="TimesNewRomanPS"/>
      </rPr>
      <t>2</t>
    </r>
  </si>
  <si>
    <r>
      <t>1</t>
    </r>
    <r>
      <rPr>
        <sz val="11"/>
        <rFont val="TimesNewRomanPS"/>
      </rPr>
      <t xml:space="preserve"> All transactions involving exposure to more than one currency, whether in interest rates or exchange rates.  </t>
    </r>
    <r>
      <rPr>
        <vertAlign val="superscript"/>
        <sz val="11"/>
        <rFont val="TimesNewRomanPS"/>
      </rPr>
      <t>2</t>
    </r>
    <r>
      <rPr>
        <sz val="11"/>
        <rFont val="TimesNewRomanPS"/>
      </rPr>
      <t xml:space="preserve"> See also table A8 for a more detailed breakdown of total turnover in "other" currencies. </t>
    </r>
    <r>
      <rPr>
        <vertAlign val="superscript"/>
        <sz val="11"/>
        <rFont val="TimesNewRomanPS"/>
      </rPr>
      <t>3</t>
    </r>
    <r>
      <rPr>
        <sz val="11"/>
        <rFont val="TimesNewRomanPS"/>
      </rPr>
      <t xml:space="preserve"> A swap is considered to be a single transaction in that the two legs are not counted separately. </t>
    </r>
    <r>
      <rPr>
        <vertAlign val="superscript"/>
        <sz val="11"/>
        <rFont val="TimesNewRomanPS"/>
      </rPr>
      <t>4</t>
    </r>
    <r>
      <rPr>
        <sz val="11"/>
        <rFont val="TimesNewRomanPS"/>
      </rPr>
      <t xml:space="preserve"> Including currency warrants and multicurrency swaptions.</t>
    </r>
  </si>
  <si>
    <r>
      <t xml:space="preserve">¹ All transactions involving exposure to more than one currency, whether in interest rates or exchange rates. ² See also table A8 for a more detailed breakdown of total turnover in "other" currencies.³ A swap is considered to be a single transaction in that the two legs are not counted separately. </t>
    </r>
    <r>
      <rPr>
        <vertAlign val="superscript"/>
        <sz val="11"/>
        <rFont val="TimesNewRomanPS"/>
      </rPr>
      <t>4</t>
    </r>
    <r>
      <rPr>
        <sz val="11"/>
        <rFont val="TimesNewRomanPS"/>
      </rPr>
      <t xml:space="preserve"> Including currency warrants and multicurrency swaptions.</t>
    </r>
  </si>
  <si>
    <t xml:space="preserve">     of which: with reporting dealers</t>
  </si>
  <si>
    <t>&lt;--     Negative values and non-numeric entries are not allowed</t>
  </si>
  <si>
    <t>&lt;--     Value(s) out of range. Please enter 1, 2 or 3.</t>
  </si>
  <si>
    <t>&lt;--     Value(s) out of range. Please enter values from 0 to 100.</t>
  </si>
  <si>
    <t>c)    The number of institutions accounting for 75 percent of the reported totals.</t>
  </si>
  <si>
    <t>b)    The estimated percentage coverage of their survey. In percentage and without % sign, ie 90% should be entered as 90.</t>
  </si>
  <si>
    <t>Россия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</si>
</sst>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220" formatCode="#,##0.0\ ;\–#,##0.0\ ;\–\ "/>
    <numFmt numFmtId="222" formatCode="#,##0;\–#,##0;\–\ "/>
  </numFmts>
  <fonts count="85">
    <font>
      <sz val="9"/>
      <name val="Helvetica 65"/>
    </font>
    <font>
      <sz val="9"/>
      <name val="Helvetica 65"/>
    </font>
    <font>
      <sz val="6"/>
      <name val="TimesNewRomanPS"/>
    </font>
    <font>
      <sz val="9"/>
      <name val="TimesNewRomanPS"/>
    </font>
    <font>
      <b/>
      <sz val="12"/>
      <name val="TimesNewRomanPS"/>
    </font>
    <font>
      <b/>
      <i/>
      <sz val="9"/>
      <name val="TimesNewRomanPS"/>
    </font>
    <font>
      <sz val="14"/>
      <name val="TimesNewRomanPS"/>
    </font>
    <font>
      <b/>
      <i/>
      <sz val="11"/>
      <name val="TimesNewRomanPS"/>
    </font>
    <font>
      <sz val="11"/>
      <name val="TimesNewRomanPS"/>
    </font>
    <font>
      <b/>
      <u/>
      <sz val="11"/>
      <name val="TimesNewRomanPS"/>
    </font>
    <font>
      <u/>
      <sz val="11"/>
      <name val="TimesNewRomanPS"/>
    </font>
    <font>
      <b/>
      <sz val="11"/>
      <name val="TimesNewRomanPS"/>
    </font>
    <font>
      <sz val="10"/>
      <name val="TimesNewRomanPS"/>
    </font>
    <font>
      <b/>
      <sz val="10"/>
      <name val="TimesNewRomanPS"/>
    </font>
    <font>
      <b/>
      <u/>
      <sz val="14"/>
      <name val="TimesNewRomanPS"/>
    </font>
    <font>
      <b/>
      <i/>
      <sz val="14"/>
      <name val="TimesNewRomanPS"/>
    </font>
    <font>
      <b/>
      <sz val="14"/>
      <name val="TimesNewRomanPS"/>
    </font>
    <font>
      <sz val="14"/>
      <name val="Helvetica 65"/>
    </font>
    <font>
      <b/>
      <vertAlign val="superscript"/>
      <sz val="14"/>
      <name val="TimesNewRomanPS"/>
    </font>
    <font>
      <u/>
      <sz val="14"/>
      <name val="TimesNewRomanPS"/>
    </font>
    <font>
      <u/>
      <sz val="9"/>
      <name val="TimesNewRomanPS"/>
    </font>
    <font>
      <sz val="11"/>
      <name val="Helvetica 65"/>
    </font>
    <font>
      <vertAlign val="superscript"/>
      <sz val="11"/>
      <name val="TimesNewRomanPS"/>
    </font>
    <font>
      <b/>
      <vertAlign val="superscript"/>
      <sz val="11"/>
      <name val="TimesNewRomanPS"/>
    </font>
    <font>
      <sz val="11"/>
      <name val="Times New Roman"/>
      <family val="1"/>
    </font>
    <font>
      <vertAlign val="superscript"/>
      <sz val="11"/>
      <name val="Times New Roman"/>
      <family val="1"/>
    </font>
    <font>
      <i/>
      <sz val="11"/>
      <name val="TimesNewRomanPS"/>
    </font>
    <font>
      <sz val="14"/>
      <color indexed="12"/>
      <name val="Helvetica 65"/>
    </font>
    <font>
      <sz val="10"/>
      <name val="Arial"/>
    </font>
    <font>
      <sz val="8"/>
      <name val="Arial"/>
    </font>
    <font>
      <sz val="12"/>
      <name val="Arial"/>
    </font>
    <font>
      <b/>
      <sz val="14"/>
      <name val="Arial"/>
      <family val="2"/>
    </font>
    <font>
      <b/>
      <sz val="12"/>
      <name val="Arial"/>
      <family val="2"/>
    </font>
    <font>
      <sz val="10"/>
      <name val="Arial"/>
      <family val="2"/>
    </font>
    <font>
      <b/>
      <sz val="10"/>
      <name val="Arial"/>
      <family val="2"/>
    </font>
    <font>
      <b/>
      <sz val="12"/>
      <name val="Arial"/>
    </font>
    <font>
      <b/>
      <sz val="11"/>
      <name val="Helvetica 65"/>
    </font>
    <font>
      <sz val="10"/>
      <color indexed="12"/>
      <name val="Arial"/>
    </font>
    <font>
      <b/>
      <sz val="14"/>
      <name val="Helvetica 65"/>
    </font>
    <font>
      <i/>
      <sz val="10"/>
      <name val="TimesNewRomanPS"/>
    </font>
    <font>
      <sz val="14"/>
      <color indexed="9"/>
      <name val="TimesNewRomanPS"/>
    </font>
    <font>
      <sz val="12"/>
      <color indexed="9"/>
      <name val="Arial"/>
      <family val="2"/>
    </font>
    <font>
      <sz val="14"/>
      <color indexed="9"/>
      <name val="Helvetica 65"/>
    </font>
    <font>
      <sz val="12"/>
      <name val="Arial"/>
      <family val="2"/>
    </font>
    <font>
      <b/>
      <sz val="14"/>
      <color indexed="9"/>
      <name val="Helvetica 65"/>
    </font>
    <font>
      <sz val="10"/>
      <color indexed="9"/>
      <name val="Arial"/>
      <family val="2"/>
    </font>
    <font>
      <sz val="10"/>
      <color indexed="9"/>
      <name val="TimesNewRomanPS"/>
    </font>
    <font>
      <sz val="10"/>
      <color indexed="9"/>
      <name val="Arial"/>
    </font>
    <font>
      <b/>
      <sz val="16"/>
      <name val="TimesNewRomanPS"/>
    </font>
    <font>
      <sz val="16"/>
      <name val="TimesNewRomanPS"/>
    </font>
    <font>
      <sz val="14"/>
      <name val="Arial"/>
      <family val="2"/>
    </font>
    <font>
      <sz val="11"/>
      <color indexed="9"/>
      <name val="TimesNewRomanPS"/>
    </font>
    <font>
      <b/>
      <sz val="11"/>
      <color indexed="9"/>
      <name val="TimesNewRomanPS"/>
    </font>
    <font>
      <b/>
      <sz val="9"/>
      <name val="Arial"/>
    </font>
    <font>
      <b/>
      <sz val="9"/>
      <name val="TimesNewRomanPS"/>
    </font>
    <font>
      <vertAlign val="superscript"/>
      <sz val="12"/>
      <name val="Arial"/>
      <family val="2"/>
    </font>
    <font>
      <vertAlign val="superscript"/>
      <sz val="16"/>
      <name val="TimesNewRomanPS"/>
    </font>
    <font>
      <b/>
      <sz val="20"/>
      <name val="Arial"/>
    </font>
    <font>
      <b/>
      <sz val="20"/>
      <color indexed="12"/>
      <name val="Arial"/>
    </font>
    <font>
      <b/>
      <sz val="9"/>
      <color indexed="9"/>
      <name val="TimesNewRomanPS"/>
    </font>
    <font>
      <b/>
      <sz val="9"/>
      <color indexed="9"/>
      <name val="Arial"/>
    </font>
    <font>
      <sz val="11"/>
      <name val="Arial"/>
    </font>
    <font>
      <sz val="8"/>
      <name val="TimesNewRomanPS"/>
    </font>
    <font>
      <sz val="11"/>
      <name val="Symbol"/>
      <family val="1"/>
      <charset val="2"/>
    </font>
    <font>
      <b/>
      <sz val="16"/>
      <color indexed="9"/>
      <name val="TimesNewRomanPS"/>
    </font>
    <font>
      <sz val="16"/>
      <color indexed="9"/>
      <name val="TimesNewRomanPS"/>
    </font>
    <font>
      <sz val="16"/>
      <color indexed="9"/>
      <name val="Helvetica 65"/>
    </font>
    <font>
      <b/>
      <sz val="10"/>
      <color indexed="9"/>
      <name val="Arial"/>
      <family val="2"/>
    </font>
    <font>
      <sz val="10"/>
      <name val="Times New Roman"/>
      <family val="1"/>
      <charset val="204"/>
    </font>
    <font>
      <b/>
      <sz val="10"/>
      <name val="Times New Roman"/>
      <family val="1"/>
      <charset val="204"/>
    </font>
    <font>
      <sz val="10"/>
      <name val="Arial Cyr"/>
      <charset val="204"/>
    </font>
    <font>
      <sz val="8"/>
      <name val="Arial Cyr"/>
      <charset val="204"/>
    </font>
    <font>
      <b/>
      <sz val="14"/>
      <color indexed="8"/>
      <name val="Times New Roman"/>
      <family val="1"/>
      <charset val="204"/>
    </font>
    <font>
      <b/>
      <sz val="14"/>
      <name val="Times New Roman"/>
      <family val="1"/>
      <charset val="204"/>
    </font>
    <font>
      <sz val="12"/>
      <name val="Times New Roman"/>
      <family val="1"/>
      <charset val="204"/>
    </font>
    <font>
      <sz val="14"/>
      <name val="Times New Roman"/>
      <family val="1"/>
      <charset val="204"/>
    </font>
    <font>
      <b/>
      <i/>
      <sz val="10"/>
      <name val="Times New Roman"/>
      <family val="1"/>
      <charset val="204"/>
    </font>
    <font>
      <sz val="9"/>
      <name val="Times New Roman"/>
      <family val="1"/>
      <charset val="204"/>
    </font>
    <font>
      <b/>
      <sz val="12"/>
      <name val="Times New Roman"/>
      <family val="1"/>
      <charset val="204"/>
    </font>
    <font>
      <sz val="14"/>
      <name val="Arial"/>
    </font>
    <font>
      <b/>
      <sz val="11"/>
      <name val="Times New Roman"/>
      <family val="1"/>
    </font>
    <font>
      <sz val="10"/>
      <name val="Times New Roman"/>
      <family val="1"/>
    </font>
    <font>
      <b/>
      <sz val="7"/>
      <name val="Times New Roman"/>
      <family val="1"/>
    </font>
    <font>
      <vertAlign val="superscript"/>
      <sz val="10"/>
      <name val="Arial"/>
      <family val="2"/>
    </font>
    <font>
      <sz val="8"/>
      <name val="Arial"/>
      <family val="2"/>
    </font>
  </fonts>
  <fills count="5">
    <fill>
      <patternFill patternType="none"/>
    </fill>
    <fill>
      <patternFill patternType="gray125"/>
    </fill>
    <fill>
      <patternFill patternType="solid">
        <fgColor indexed="9"/>
        <bgColor indexed="64"/>
      </patternFill>
    </fill>
    <fill>
      <patternFill patternType="gray0625">
        <bgColor indexed="9"/>
      </patternFill>
    </fill>
    <fill>
      <patternFill patternType="solid">
        <fgColor indexed="22"/>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8"/>
      </left>
      <right style="thin">
        <color indexed="64"/>
      </right>
      <top/>
      <bottom/>
      <diagonal/>
    </border>
    <border>
      <left/>
      <right style="thin">
        <color indexed="8"/>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hair">
        <color indexed="64"/>
      </left>
      <right style="hair">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8"/>
      </left>
      <right/>
      <top/>
      <bottom style="thin">
        <color indexed="64"/>
      </bottom>
      <diagonal/>
    </border>
    <border>
      <left/>
      <right style="medium">
        <color indexed="64"/>
      </right>
      <top/>
      <bottom style="thin">
        <color indexed="64"/>
      </bottom>
      <diagonal/>
    </border>
    <border>
      <left/>
      <right style="thin">
        <color indexed="8"/>
      </right>
      <top/>
      <bottom style="thin">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medium">
        <color indexed="64"/>
      </top>
      <bottom/>
      <diagonal/>
    </border>
    <border>
      <left style="hair">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s>
  <cellStyleXfs count="4">
    <xf numFmtId="0" fontId="0" fillId="0" borderId="0"/>
    <xf numFmtId="0" fontId="28" fillId="0" borderId="0"/>
    <xf numFmtId="0" fontId="28" fillId="0" borderId="0"/>
    <xf numFmtId="0" fontId="70" fillId="0" borderId="0"/>
  </cellStyleXfs>
  <cellXfs count="624">
    <xf numFmtId="0" fontId="0" fillId="0" borderId="0" xfId="0"/>
    <xf numFmtId="0" fontId="16" fillId="2" borderId="0" xfId="0" applyFont="1" applyFill="1" applyAlignment="1">
      <alignment horizontal="left" vertical="center"/>
    </xf>
    <xf numFmtId="0" fontId="15" fillId="2" borderId="0" xfId="0" applyFont="1" applyFill="1" applyBorder="1" applyAlignment="1">
      <alignment horizontal="left" vertical="center"/>
    </xf>
    <xf numFmtId="0" fontId="6" fillId="2" borderId="0" xfId="0" applyFont="1" applyFill="1" applyAlignment="1">
      <alignment horizontal="center" vertical="center"/>
    </xf>
    <xf numFmtId="0" fontId="17" fillId="2" borderId="0" xfId="0" applyFont="1" applyFill="1" applyAlignment="1">
      <alignment vertical="center"/>
    </xf>
    <xf numFmtId="0" fontId="6" fillId="2" borderId="0" xfId="0" applyFont="1" applyFill="1" applyBorder="1" applyAlignment="1">
      <alignment vertical="center"/>
    </xf>
    <xf numFmtId="0" fontId="6" fillId="2" borderId="0" xfId="0" applyFont="1" applyFill="1" applyBorder="1" applyAlignment="1">
      <alignment horizontal="centerContinuous" vertical="center"/>
    </xf>
    <xf numFmtId="0" fontId="6" fillId="2" borderId="0" xfId="0" applyFont="1" applyFill="1" applyAlignment="1">
      <alignment horizontal="centerContinuous" vertical="center"/>
    </xf>
    <xf numFmtId="0" fontId="16" fillId="2" borderId="0" xfId="0" applyFont="1" applyFill="1" applyBorder="1" applyAlignment="1">
      <alignment horizontal="centerContinuous" vertical="center"/>
    </xf>
    <xf numFmtId="0" fontId="8" fillId="2" borderId="0" xfId="0" applyFont="1" applyFill="1" applyBorder="1" applyAlignment="1">
      <alignment vertical="center"/>
    </xf>
    <xf numFmtId="0" fontId="8" fillId="2" borderId="0" xfId="0" applyFont="1" applyFill="1" applyAlignment="1">
      <alignment horizontal="centerContinuous" vertical="center"/>
    </xf>
    <xf numFmtId="0" fontId="21" fillId="2" borderId="0" xfId="0" applyFont="1" applyFill="1" applyAlignment="1">
      <alignment vertical="center"/>
    </xf>
    <xf numFmtId="0" fontId="8" fillId="2" borderId="1" xfId="0" applyFont="1" applyFill="1" applyBorder="1" applyAlignment="1">
      <alignment horizontal="centerContinuous" vertical="center" wrapText="1"/>
    </xf>
    <xf numFmtId="0" fontId="8" fillId="2" borderId="2" xfId="0" applyFont="1" applyFill="1" applyBorder="1" applyAlignment="1">
      <alignment horizontal="centerContinuous" wrapText="1"/>
    </xf>
    <xf numFmtId="0" fontId="8" fillId="2" borderId="2" xfId="0" applyFont="1" applyFill="1" applyBorder="1" applyAlignment="1">
      <alignment horizontal="centerContinuous" vertical="center" wrapText="1"/>
    </xf>
    <xf numFmtId="0" fontId="11" fillId="2" borderId="3" xfId="0" applyFont="1" applyFill="1" applyBorder="1" applyAlignment="1">
      <alignment horizontal="centerContinuous" vertical="center"/>
    </xf>
    <xf numFmtId="0" fontId="8" fillId="2" borderId="4" xfId="0" applyFont="1" applyFill="1" applyBorder="1" applyAlignment="1">
      <alignment horizontal="centerContinuous" vertical="center"/>
    </xf>
    <xf numFmtId="0" fontId="8" fillId="2" borderId="5" xfId="0" applyFont="1" applyFill="1" applyBorder="1" applyAlignment="1">
      <alignment horizontal="centerContinuous" vertical="center" wrapText="1"/>
    </xf>
    <xf numFmtId="0" fontId="8" fillId="2" borderId="6" xfId="0" applyFont="1" applyFill="1" applyBorder="1" applyAlignment="1">
      <alignment horizontal="centerContinuous" vertical="center" wrapText="1"/>
    </xf>
    <xf numFmtId="0" fontId="21" fillId="2" borderId="0" xfId="0" applyFont="1" applyFill="1" applyBorder="1" applyAlignment="1">
      <alignment vertical="center"/>
    </xf>
    <xf numFmtId="0" fontId="9" fillId="2" borderId="7" xfId="0" applyFont="1" applyFill="1" applyBorder="1" applyAlignment="1">
      <alignment vertical="center"/>
    </xf>
    <xf numFmtId="0" fontId="11" fillId="2" borderId="0" xfId="0" applyFont="1" applyFill="1" applyBorder="1" applyAlignment="1">
      <alignment vertical="center"/>
    </xf>
    <xf numFmtId="0" fontId="8" fillId="2" borderId="7" xfId="0" applyFont="1" applyFill="1" applyBorder="1" applyAlignment="1">
      <alignment vertical="center"/>
    </xf>
    <xf numFmtId="0" fontId="8" fillId="2" borderId="7" xfId="0" quotePrefix="1" applyFont="1" applyFill="1" applyBorder="1" applyAlignment="1">
      <alignment vertical="center"/>
    </xf>
    <xf numFmtId="0" fontId="8" fillId="2" borderId="0" xfId="0" quotePrefix="1" applyFont="1" applyFill="1" applyBorder="1" applyAlignment="1">
      <alignment vertical="center"/>
    </xf>
    <xf numFmtId="0" fontId="7" fillId="2" borderId="7" xfId="0" applyFont="1" applyFill="1" applyBorder="1" applyAlignment="1">
      <alignment vertical="center"/>
    </xf>
    <xf numFmtId="0" fontId="7" fillId="2" borderId="0" xfId="0"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8" fillId="2" borderId="0" xfId="0" applyFont="1" applyFill="1" applyAlignment="1">
      <alignment vertical="center"/>
    </xf>
    <xf numFmtId="0" fontId="0" fillId="2" borderId="0" xfId="0" applyFill="1" applyAlignment="1">
      <alignment vertical="center"/>
    </xf>
    <xf numFmtId="0" fontId="6" fillId="2" borderId="0" xfId="0" applyFont="1" applyFill="1" applyAlignment="1">
      <alignment vertical="center"/>
    </xf>
    <xf numFmtId="0" fontId="0" fillId="2" borderId="0" xfId="0" applyFill="1"/>
    <xf numFmtId="0" fontId="7" fillId="2" borderId="0" xfId="0" applyFont="1" applyFill="1" applyAlignment="1">
      <alignment horizontal="centerContinuous" vertical="center"/>
    </xf>
    <xf numFmtId="0" fontId="1" fillId="2" borderId="0" xfId="0" applyFont="1" applyFill="1" applyAlignment="1">
      <alignment vertical="center"/>
    </xf>
    <xf numFmtId="0" fontId="8" fillId="2" borderId="0" xfId="0" applyFont="1" applyFill="1" applyAlignment="1">
      <alignment horizontal="center" vertical="center"/>
    </xf>
    <xf numFmtId="0" fontId="9" fillId="2" borderId="0" xfId="0" applyFont="1" applyFill="1" applyBorder="1" applyAlignment="1">
      <alignment vertical="center"/>
    </xf>
    <xf numFmtId="0" fontId="22" fillId="2" borderId="0" xfId="0" applyFont="1" applyFill="1" applyBorder="1" applyAlignment="1">
      <alignment vertical="center"/>
    </xf>
    <xf numFmtId="0" fontId="5" fillId="2" borderId="0" xfId="0" applyFont="1" applyFill="1" applyBorder="1" applyAlignment="1">
      <alignment horizontal="left"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11" fillId="2" borderId="8" xfId="0" applyFont="1" applyFill="1" applyBorder="1" applyAlignment="1">
      <alignment horizontal="center" vertical="center"/>
    </xf>
    <xf numFmtId="0" fontId="6" fillId="2" borderId="1" xfId="0" applyFont="1" applyFill="1" applyBorder="1" applyAlignment="1">
      <alignment horizontal="centerContinuous" vertical="center" wrapText="1"/>
    </xf>
    <xf numFmtId="0" fontId="6" fillId="2" borderId="2" xfId="0" applyFont="1" applyFill="1" applyBorder="1" applyAlignment="1">
      <alignment horizontal="centerContinuous" wrapText="1"/>
    </xf>
    <xf numFmtId="0" fontId="6" fillId="2" borderId="2" xfId="0" applyFont="1" applyFill="1" applyBorder="1" applyAlignment="1">
      <alignment horizontal="centerContinuous" vertical="center" wrapText="1"/>
    </xf>
    <xf numFmtId="0" fontId="6" fillId="2" borderId="5" xfId="0" applyFont="1" applyFill="1" applyBorder="1" applyAlignment="1">
      <alignment horizontal="centerContinuous" vertical="center" wrapText="1"/>
    </xf>
    <xf numFmtId="0" fontId="6" fillId="2" borderId="6" xfId="0" applyFont="1" applyFill="1" applyBorder="1" applyAlignment="1">
      <alignment horizontal="centerContinuous" vertical="center" wrapText="1"/>
    </xf>
    <xf numFmtId="0" fontId="14" fillId="2" borderId="7" xfId="0" applyFont="1" applyFill="1" applyBorder="1" applyAlignment="1">
      <alignment vertical="center"/>
    </xf>
    <xf numFmtId="0" fontId="16" fillId="2" borderId="0" xfId="0" applyFont="1" applyFill="1" applyBorder="1" applyAlignment="1">
      <alignment vertical="center"/>
    </xf>
    <xf numFmtId="0" fontId="14" fillId="2" borderId="0" xfId="0" applyFont="1" applyFill="1" applyBorder="1" applyAlignment="1">
      <alignment vertical="center"/>
    </xf>
    <xf numFmtId="0" fontId="6" fillId="2" borderId="7" xfId="0" applyFont="1" applyFill="1" applyBorder="1" applyAlignment="1">
      <alignment vertical="center"/>
    </xf>
    <xf numFmtId="0" fontId="6" fillId="2" borderId="7" xfId="0" quotePrefix="1" applyFont="1" applyFill="1" applyBorder="1" applyAlignment="1">
      <alignment vertical="center"/>
    </xf>
    <xf numFmtId="0" fontId="6" fillId="2" borderId="0" xfId="0" quotePrefix="1" applyFont="1" applyFill="1" applyBorder="1" applyAlignment="1">
      <alignment vertical="center"/>
    </xf>
    <xf numFmtId="0" fontId="15" fillId="2" borderId="0" xfId="0" applyFont="1" applyFill="1" applyBorder="1" applyAlignment="1">
      <alignment vertical="center"/>
    </xf>
    <xf numFmtId="0" fontId="19" fillId="2" borderId="7"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15" fillId="2" borderId="7" xfId="0" applyFont="1" applyFill="1" applyBorder="1" applyAlignment="1">
      <alignment vertical="center"/>
    </xf>
    <xf numFmtId="0" fontId="15" fillId="2" borderId="5" xfId="0" applyFont="1" applyFill="1" applyBorder="1" applyAlignment="1">
      <alignment vertical="center"/>
    </xf>
    <xf numFmtId="0" fontId="16" fillId="2" borderId="6" xfId="0" applyFont="1" applyFill="1" applyBorder="1" applyAlignment="1">
      <alignment vertical="center"/>
    </xf>
    <xf numFmtId="0" fontId="15" fillId="2" borderId="6" xfId="0" applyFont="1" applyFill="1" applyBorder="1" applyAlignment="1">
      <alignment vertical="center"/>
    </xf>
    <xf numFmtId="0" fontId="11" fillId="2" borderId="0" xfId="0" applyFont="1" applyFill="1" applyBorder="1" applyAlignment="1">
      <alignment horizontal="centerContinuous" vertical="center"/>
    </xf>
    <xf numFmtId="0" fontId="10" fillId="2" borderId="5" xfId="0" applyFont="1" applyFill="1" applyBorder="1" applyAlignment="1">
      <alignment vertical="center"/>
    </xf>
    <xf numFmtId="0" fontId="11" fillId="2" borderId="6" xfId="0" applyFont="1" applyFill="1" applyBorder="1" applyAlignment="1">
      <alignment vertical="center"/>
    </xf>
    <xf numFmtId="0" fontId="11" fillId="2" borderId="1" xfId="0" applyFont="1" applyFill="1" applyBorder="1" applyAlignment="1">
      <alignment horizontal="center" vertical="center"/>
    </xf>
    <xf numFmtId="0" fontId="6" fillId="2" borderId="0" xfId="0" applyFont="1" applyFill="1" applyBorder="1" applyAlignment="1">
      <alignment horizontal="left" vertical="center"/>
    </xf>
    <xf numFmtId="0" fontId="36" fillId="2" borderId="8" xfId="0" applyFont="1" applyFill="1" applyBorder="1" applyAlignment="1">
      <alignment horizontal="center" vertical="center"/>
    </xf>
    <xf numFmtId="0" fontId="16" fillId="2" borderId="0" xfId="0" applyFont="1" applyFill="1" applyAlignment="1">
      <alignment horizontal="center" vertical="center"/>
    </xf>
    <xf numFmtId="0" fontId="38" fillId="2" borderId="0" xfId="0" applyFont="1" applyFill="1" applyAlignment="1">
      <alignment vertical="center"/>
    </xf>
    <xf numFmtId="3" fontId="21" fillId="2" borderId="9" xfId="0" applyNumberFormat="1" applyFont="1" applyFill="1" applyBorder="1" applyAlignment="1" applyProtection="1">
      <alignment horizontal="center" vertical="center"/>
      <protection locked="0"/>
    </xf>
    <xf numFmtId="3" fontId="17" fillId="2" borderId="0" xfId="0" applyNumberFormat="1" applyFont="1" applyFill="1" applyAlignment="1">
      <alignment vertical="center"/>
    </xf>
    <xf numFmtId="3" fontId="21" fillId="2" borderId="0" xfId="0" applyNumberFormat="1" applyFont="1" applyFill="1" applyBorder="1" applyAlignment="1" applyProtection="1">
      <alignment horizontal="center" vertical="center"/>
      <protection locked="0"/>
    </xf>
    <xf numFmtId="3" fontId="42" fillId="2" borderId="0" xfId="0" applyNumberFormat="1" applyFont="1" applyFill="1" applyAlignment="1">
      <alignment vertical="center"/>
    </xf>
    <xf numFmtId="0" fontId="40" fillId="2" borderId="0" xfId="0" applyFont="1" applyFill="1" applyAlignment="1">
      <alignment horizontal="centerContinuous" vertical="center"/>
    </xf>
    <xf numFmtId="0" fontId="44" fillId="2" borderId="0" xfId="0" quotePrefix="1" applyFont="1" applyFill="1" applyAlignment="1">
      <alignment vertical="center"/>
    </xf>
    <xf numFmtId="0" fontId="16" fillId="2" borderId="0" xfId="0" applyFont="1" applyFill="1" applyBorder="1" applyAlignment="1">
      <alignment horizontal="center" vertical="center"/>
    </xf>
    <xf numFmtId="0" fontId="28" fillId="2" borderId="0" xfId="1" applyFill="1" applyProtection="1">
      <protection locked="0"/>
    </xf>
    <xf numFmtId="0" fontId="28" fillId="2" borderId="0" xfId="1" applyFill="1" applyAlignment="1" applyProtection="1">
      <alignment horizontal="center"/>
      <protection locked="0"/>
    </xf>
    <xf numFmtId="0" fontId="28" fillId="2" borderId="0" xfId="1" applyFill="1" applyAlignment="1" applyProtection="1">
      <alignment wrapText="1"/>
      <protection locked="0"/>
    </xf>
    <xf numFmtId="0" fontId="17" fillId="2" borderId="0" xfId="0" applyFont="1" applyFill="1" applyAlignment="1" applyProtection="1">
      <alignment vertical="center"/>
      <protection locked="0"/>
    </xf>
    <xf numFmtId="0" fontId="2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0" fillId="2" borderId="0" xfId="0" applyFill="1" applyProtection="1">
      <protection locked="0"/>
    </xf>
    <xf numFmtId="0" fontId="21" fillId="2" borderId="0"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3" fontId="40" fillId="2" borderId="0" xfId="0" applyNumberFormat="1" applyFont="1" applyFill="1" applyAlignment="1">
      <alignment vertical="center"/>
    </xf>
    <xf numFmtId="3" fontId="40" fillId="2" borderId="0" xfId="0" applyNumberFormat="1" applyFont="1" applyFill="1" applyBorder="1" applyAlignment="1">
      <alignment vertical="center"/>
    </xf>
    <xf numFmtId="3" fontId="40" fillId="2" borderId="0" xfId="0" applyNumberFormat="1" applyFont="1" applyFill="1" applyBorder="1" applyAlignment="1">
      <alignment horizontal="centerContinuous" vertical="center"/>
    </xf>
    <xf numFmtId="0" fontId="22" fillId="2" borderId="0" xfId="0" quotePrefix="1" applyFont="1" applyFill="1" applyBorder="1" applyAlignment="1">
      <alignment horizontal="left" vertical="center"/>
    </xf>
    <xf numFmtId="0" fontId="8" fillId="2" borderId="0" xfId="0" applyFont="1" applyFill="1" applyAlignment="1" applyProtection="1">
      <alignment horizontal="center" vertical="center"/>
      <protection locked="0"/>
    </xf>
    <xf numFmtId="0" fontId="5" fillId="2" borderId="0" xfId="0" applyFont="1" applyFill="1" applyBorder="1" applyAlignment="1" applyProtection="1">
      <alignment horizontal="left" vertical="center"/>
      <protection locked="0"/>
    </xf>
    <xf numFmtId="0" fontId="2" fillId="2" borderId="0" xfId="0" applyFont="1" applyFill="1" applyAlignment="1" applyProtection="1">
      <alignment horizontal="center" vertical="center"/>
      <protection locked="0"/>
    </xf>
    <xf numFmtId="0" fontId="40" fillId="2" borderId="0" xfId="0" applyFont="1" applyFill="1" applyBorder="1" applyAlignment="1">
      <alignment vertical="center"/>
    </xf>
    <xf numFmtId="3" fontId="40" fillId="2" borderId="0" xfId="0" applyNumberFormat="1" applyFont="1" applyFill="1" applyAlignment="1">
      <alignment horizontal="centerContinuous" vertical="center"/>
    </xf>
    <xf numFmtId="0" fontId="52" fillId="2" borderId="0" xfId="0" applyFont="1" applyFill="1" applyAlignment="1">
      <alignment horizontal="left" vertical="center"/>
    </xf>
    <xf numFmtId="0" fontId="8" fillId="2" borderId="8" xfId="0" applyFont="1" applyFill="1" applyBorder="1" applyAlignment="1" applyProtection="1">
      <alignment horizontal="center" vertical="center"/>
    </xf>
    <xf numFmtId="0" fontId="16" fillId="2" borderId="0" xfId="2" applyFont="1" applyFill="1" applyAlignment="1">
      <alignment horizontal="left" vertical="center"/>
    </xf>
    <xf numFmtId="0" fontId="15" fillId="2" borderId="0" xfId="2" applyFont="1" applyFill="1" applyBorder="1" applyAlignment="1">
      <alignment horizontal="left" vertical="center"/>
    </xf>
    <xf numFmtId="0" fontId="6" fillId="2" borderId="0" xfId="2" applyFont="1" applyFill="1" applyAlignment="1">
      <alignment horizontal="center" vertical="center"/>
    </xf>
    <xf numFmtId="0" fontId="28" fillId="2" borderId="0" xfId="2" applyFill="1"/>
    <xf numFmtId="0" fontId="6" fillId="2" borderId="0" xfId="2" applyFont="1" applyFill="1" applyBorder="1" applyAlignment="1">
      <alignment vertical="center"/>
    </xf>
    <xf numFmtId="0" fontId="6" fillId="2" borderId="0" xfId="2" applyFont="1" applyFill="1" applyBorder="1" applyAlignment="1">
      <alignment horizontal="centerContinuous" vertical="center"/>
    </xf>
    <xf numFmtId="3" fontId="42" fillId="2" borderId="0" xfId="2" applyNumberFormat="1" applyFont="1" applyFill="1" applyAlignment="1">
      <alignment vertical="center"/>
    </xf>
    <xf numFmtId="0" fontId="44" fillId="2" borderId="0" xfId="2" quotePrefix="1" applyFont="1" applyFill="1" applyAlignment="1">
      <alignment vertical="center"/>
    </xf>
    <xf numFmtId="0" fontId="16" fillId="2" borderId="0" xfId="2" applyFont="1" applyFill="1" applyBorder="1" applyAlignment="1">
      <alignment horizontal="centerContinuous" vertical="center"/>
    </xf>
    <xf numFmtId="0" fontId="11" fillId="2" borderId="0" xfId="2" applyFont="1" applyFill="1" applyBorder="1" applyAlignment="1">
      <alignment horizontal="centerContinuous" vertical="center"/>
    </xf>
    <xf numFmtId="0" fontId="7" fillId="2" borderId="0" xfId="2" applyFont="1" applyFill="1" applyAlignment="1">
      <alignment horizontal="centerContinuous" vertical="center"/>
    </xf>
    <xf numFmtId="0" fontId="51" fillId="2" borderId="0" xfId="2" applyFont="1" applyFill="1" applyAlignment="1">
      <alignment horizontal="centerContinuous" vertical="center"/>
    </xf>
    <xf numFmtId="0" fontId="8" fillId="2" borderId="0" xfId="2" applyFont="1" applyFill="1" applyAlignment="1">
      <alignment horizontal="centerContinuous" vertical="center"/>
    </xf>
    <xf numFmtId="0" fontId="8" fillId="2" borderId="1" xfId="2" applyFont="1" applyFill="1" applyBorder="1" applyAlignment="1">
      <alignment horizontal="centerContinuous" vertical="center" wrapText="1"/>
    </xf>
    <xf numFmtId="0" fontId="8" fillId="2" borderId="2" xfId="2" applyFont="1" applyFill="1" applyBorder="1" applyAlignment="1">
      <alignment horizontal="centerContinuous" wrapText="1"/>
    </xf>
    <xf numFmtId="0" fontId="8" fillId="2" borderId="2" xfId="2" applyFont="1" applyFill="1" applyBorder="1" applyAlignment="1">
      <alignment horizontal="centerContinuous" vertical="center" wrapText="1"/>
    </xf>
    <xf numFmtId="0" fontId="8" fillId="2" borderId="5" xfId="2" applyFont="1" applyFill="1" applyBorder="1" applyAlignment="1">
      <alignment horizontal="centerContinuous" vertical="center" wrapText="1"/>
    </xf>
    <xf numFmtId="0" fontId="8" fillId="2" borderId="6" xfId="2" applyFont="1" applyFill="1" applyBorder="1" applyAlignment="1">
      <alignment horizontal="centerContinuous" vertical="center" wrapText="1"/>
    </xf>
    <xf numFmtId="0" fontId="9" fillId="2" borderId="7" xfId="2" applyFont="1" applyFill="1" applyBorder="1" applyAlignment="1">
      <alignment vertical="center"/>
    </xf>
    <xf numFmtId="0" fontId="11" fillId="2" borderId="0" xfId="2" applyFont="1" applyFill="1" applyBorder="1" applyAlignment="1">
      <alignment vertical="center"/>
    </xf>
    <xf numFmtId="0" fontId="9" fillId="2" borderId="0" xfId="2" applyFont="1" applyFill="1" applyBorder="1" applyAlignment="1">
      <alignment vertical="center"/>
    </xf>
    <xf numFmtId="0" fontId="8" fillId="2" borderId="7" xfId="2" applyFont="1" applyFill="1" applyBorder="1" applyAlignment="1">
      <alignment vertical="center"/>
    </xf>
    <xf numFmtId="0" fontId="8" fillId="2" borderId="0" xfId="2" applyFont="1" applyFill="1" applyBorder="1" applyAlignment="1">
      <alignment vertical="center"/>
    </xf>
    <xf numFmtId="0" fontId="8" fillId="2" borderId="7" xfId="2" quotePrefix="1" applyFont="1" applyFill="1" applyBorder="1" applyAlignment="1">
      <alignment vertical="center"/>
    </xf>
    <xf numFmtId="0" fontId="8" fillId="2" borderId="0" xfId="2" quotePrefix="1" applyFont="1" applyFill="1" applyBorder="1" applyAlignment="1">
      <alignment vertical="center"/>
    </xf>
    <xf numFmtId="0" fontId="10" fillId="2" borderId="5" xfId="2" applyFont="1" applyFill="1" applyBorder="1" applyAlignment="1">
      <alignment vertical="center"/>
    </xf>
    <xf numFmtId="0" fontId="11" fillId="2" borderId="6" xfId="2" applyFont="1" applyFill="1" applyBorder="1" applyAlignment="1">
      <alignment vertical="center"/>
    </xf>
    <xf numFmtId="0" fontId="0" fillId="2" borderId="0" xfId="0" applyFill="1" applyAlignment="1">
      <alignment horizontal="center"/>
    </xf>
    <xf numFmtId="222" fontId="21" fillId="2" borderId="9" xfId="0" applyNumberFormat="1" applyFont="1" applyFill="1" applyBorder="1" applyAlignment="1" applyProtection="1">
      <alignment horizontal="center" vertical="center"/>
      <protection locked="0"/>
    </xf>
    <xf numFmtId="222" fontId="21" fillId="2" borderId="10" xfId="0" applyNumberFormat="1" applyFont="1" applyFill="1" applyBorder="1" applyAlignment="1" applyProtection="1">
      <alignment horizontal="center" vertical="center"/>
      <protection locked="0"/>
    </xf>
    <xf numFmtId="0" fontId="16" fillId="2" borderId="0" xfId="0" applyFont="1" applyFill="1" applyAlignment="1" applyProtection="1">
      <alignment horizontal="left" vertical="center"/>
    </xf>
    <xf numFmtId="0" fontId="15" fillId="2" borderId="0" xfId="0" applyFont="1" applyFill="1" applyBorder="1" applyAlignment="1" applyProtection="1">
      <alignment horizontal="left" vertical="center"/>
    </xf>
    <xf numFmtId="0" fontId="6" fillId="2" borderId="0" xfId="0" applyFont="1" applyFill="1" applyAlignment="1" applyProtection="1">
      <alignment horizontal="center" vertical="center"/>
    </xf>
    <xf numFmtId="0" fontId="15" fillId="2" borderId="0" xfId="0" applyFont="1" applyFill="1" applyAlignment="1" applyProtection="1">
      <alignment horizontal="right" vertical="center"/>
    </xf>
    <xf numFmtId="0" fontId="17" fillId="2" borderId="0" xfId="0" applyFont="1" applyFill="1" applyAlignment="1" applyProtection="1">
      <alignment vertical="center"/>
    </xf>
    <xf numFmtId="0" fontId="17" fillId="2" borderId="0" xfId="0" applyFont="1" applyFill="1" applyAlignment="1" applyProtection="1">
      <alignment horizontal="center" vertical="center"/>
    </xf>
    <xf numFmtId="0" fontId="40" fillId="2" borderId="0" xfId="0" applyFont="1" applyFill="1" applyBorder="1" applyAlignment="1" applyProtection="1">
      <alignment vertical="center"/>
    </xf>
    <xf numFmtId="0" fontId="6" fillId="2" borderId="0" xfId="0" applyFont="1" applyFill="1" applyAlignment="1" applyProtection="1">
      <alignment horizontal="centerContinuous" vertical="center"/>
    </xf>
    <xf numFmtId="0" fontId="16" fillId="2" borderId="0" xfId="0" applyFont="1" applyFill="1" applyBorder="1" applyAlignment="1" applyProtection="1">
      <alignment vertical="center"/>
    </xf>
    <xf numFmtId="0" fontId="6" fillId="2" borderId="0" xfId="0" applyFont="1" applyFill="1" applyBorder="1" applyAlignment="1" applyProtection="1">
      <alignment vertical="center"/>
    </xf>
    <xf numFmtId="1" fontId="40" fillId="2" borderId="0" xfId="0" applyNumberFormat="1" applyFont="1" applyFill="1" applyAlignment="1" applyProtection="1">
      <alignment horizontal="left" vertical="center"/>
    </xf>
    <xf numFmtId="0" fontId="40" fillId="2" borderId="0" xfId="0" applyFont="1" applyFill="1" applyAlignment="1" applyProtection="1">
      <alignment horizontal="centerContinuous" vertical="center"/>
    </xf>
    <xf numFmtId="0" fontId="16" fillId="2" borderId="0" xfId="0" applyFont="1" applyFill="1" applyBorder="1" applyAlignment="1" applyProtection="1">
      <alignment horizontal="centerContinuous" vertical="center"/>
    </xf>
    <xf numFmtId="3" fontId="40" fillId="2" borderId="0" xfId="0" applyNumberFormat="1" applyFont="1" applyFill="1" applyAlignment="1" applyProtection="1">
      <alignment horizontal="left" vertical="center"/>
    </xf>
    <xf numFmtId="3" fontId="21" fillId="2" borderId="0" xfId="0" applyNumberFormat="1" applyFont="1" applyFill="1" applyBorder="1" applyAlignment="1" applyProtection="1">
      <alignment horizontal="center" vertical="center"/>
    </xf>
    <xf numFmtId="0" fontId="6" fillId="2" borderId="0" xfId="0" applyFont="1" applyFill="1" applyBorder="1" applyAlignment="1" applyProtection="1">
      <alignment horizontal="centerContinuous" vertical="center"/>
    </xf>
    <xf numFmtId="0" fontId="27" fillId="2" borderId="0" xfId="0" applyFont="1" applyFill="1" applyAlignment="1" applyProtection="1">
      <alignment vertical="center"/>
    </xf>
    <xf numFmtId="0" fontId="27" fillId="2" borderId="0" xfId="0" applyFont="1" applyFill="1" applyBorder="1" applyAlignment="1" applyProtection="1">
      <alignment vertical="center" wrapText="1"/>
    </xf>
    <xf numFmtId="3" fontId="42" fillId="2" borderId="0" xfId="0" applyNumberFormat="1" applyFont="1" applyFill="1" applyAlignment="1" applyProtection="1">
      <alignment horizontal="left" vertical="center"/>
    </xf>
    <xf numFmtId="0" fontId="42" fillId="2" borderId="0" xfId="0" applyFont="1" applyFill="1" applyAlignment="1" applyProtection="1">
      <alignment vertical="center"/>
    </xf>
    <xf numFmtId="0" fontId="15" fillId="2" borderId="0" xfId="0" applyFont="1" applyFill="1" applyAlignment="1" applyProtection="1">
      <alignment horizontal="centerContinuous" vertical="center"/>
    </xf>
    <xf numFmtId="0" fontId="6" fillId="2" borderId="1" xfId="0" applyFont="1" applyFill="1" applyBorder="1" applyAlignment="1" applyProtection="1">
      <alignment horizontal="centerContinuous" vertical="center" wrapText="1"/>
    </xf>
    <xf numFmtId="0" fontId="6" fillId="2" borderId="2" xfId="0" applyFont="1" applyFill="1" applyBorder="1" applyAlignment="1" applyProtection="1">
      <alignment horizontal="centerContinuous" wrapText="1"/>
    </xf>
    <xf numFmtId="0" fontId="6" fillId="2" borderId="2" xfId="0" applyFont="1" applyFill="1" applyBorder="1" applyAlignment="1" applyProtection="1">
      <alignment horizontal="centerContinuous" vertical="center" wrapText="1"/>
    </xf>
    <xf numFmtId="0" fontId="6" fillId="2" borderId="5" xfId="0" applyFont="1" applyFill="1" applyBorder="1" applyAlignment="1" applyProtection="1">
      <alignment horizontal="centerContinuous" vertical="center" wrapText="1"/>
    </xf>
    <xf numFmtId="0" fontId="6" fillId="2" borderId="6" xfId="0" applyFont="1" applyFill="1" applyBorder="1" applyAlignment="1" applyProtection="1">
      <alignment horizontal="centerContinuous" vertical="center" wrapText="1"/>
    </xf>
    <xf numFmtId="0" fontId="11" fillId="2" borderId="11" xfId="0" applyFont="1" applyFill="1" applyBorder="1" applyAlignment="1" applyProtection="1">
      <alignment horizontal="center" vertical="center"/>
    </xf>
    <xf numFmtId="0" fontId="36" fillId="2" borderId="11" xfId="0" applyFont="1" applyFill="1" applyBorder="1" applyAlignment="1" applyProtection="1">
      <alignment horizontal="center" vertical="center"/>
    </xf>
    <xf numFmtId="0" fontId="36" fillId="2" borderId="11" xfId="0" quotePrefix="1" applyFont="1" applyFill="1" applyBorder="1" applyAlignment="1" applyProtection="1">
      <alignment horizontal="center" vertical="center"/>
    </xf>
    <xf numFmtId="0" fontId="21" fillId="2" borderId="0" xfId="0" applyFont="1" applyFill="1" applyBorder="1" applyAlignment="1" applyProtection="1">
      <alignment horizontal="center" vertical="center"/>
    </xf>
    <xf numFmtId="0" fontId="11" fillId="2" borderId="0" xfId="0" applyFont="1" applyFill="1" applyBorder="1" applyAlignment="1" applyProtection="1">
      <alignment horizontal="centerContinuous" vertical="center"/>
    </xf>
    <xf numFmtId="0" fontId="7" fillId="2" borderId="0" xfId="0" applyFont="1" applyFill="1" applyAlignment="1" applyProtection="1">
      <alignment horizontal="centerContinuous" vertical="center"/>
    </xf>
    <xf numFmtId="0" fontId="21" fillId="2" borderId="0" xfId="0" applyFont="1" applyFill="1" applyAlignment="1" applyProtection="1">
      <alignment vertical="center"/>
    </xf>
    <xf numFmtId="0" fontId="8" fillId="2" borderId="1" xfId="0" applyFont="1" applyFill="1" applyBorder="1" applyAlignment="1" applyProtection="1">
      <alignment horizontal="centerContinuous" vertical="center" wrapText="1"/>
    </xf>
    <xf numFmtId="0" fontId="8" fillId="2" borderId="2" xfId="0" applyFont="1" applyFill="1" applyBorder="1" applyAlignment="1" applyProtection="1">
      <alignment horizontal="centerContinuous" wrapText="1"/>
    </xf>
    <xf numFmtId="0" fontId="8" fillId="2" borderId="2" xfId="0" applyFont="1" applyFill="1" applyBorder="1" applyAlignment="1" applyProtection="1">
      <alignment horizontal="centerContinuous" vertical="center" wrapText="1"/>
    </xf>
    <xf numFmtId="0" fontId="11" fillId="2" borderId="3" xfId="0" applyFont="1" applyFill="1" applyBorder="1" applyAlignment="1" applyProtection="1">
      <alignment horizontal="centerContinuous" vertical="center"/>
    </xf>
    <xf numFmtId="0" fontId="8" fillId="2" borderId="4" xfId="0" applyFont="1" applyFill="1" applyBorder="1" applyAlignment="1" applyProtection="1">
      <alignment horizontal="centerContinuous" vertical="center"/>
    </xf>
    <xf numFmtId="0" fontId="8" fillId="2" borderId="5" xfId="0" applyFont="1" applyFill="1" applyBorder="1" applyAlignment="1" applyProtection="1">
      <alignment horizontal="centerContinuous" vertical="center" wrapText="1"/>
    </xf>
    <xf numFmtId="0" fontId="8" fillId="2" borderId="6" xfId="0" applyFont="1" applyFill="1" applyBorder="1" applyAlignment="1" applyProtection="1">
      <alignment horizontal="centerContinuous" vertical="center" wrapText="1"/>
    </xf>
    <xf numFmtId="0" fontId="9" fillId="2" borderId="7" xfId="0" applyFont="1" applyFill="1" applyBorder="1" applyAlignment="1" applyProtection="1">
      <alignment vertical="center"/>
    </xf>
    <xf numFmtId="0" fontId="11" fillId="2" borderId="0" xfId="0" applyFont="1" applyFill="1" applyBorder="1" applyAlignment="1" applyProtection="1">
      <alignment vertical="center"/>
    </xf>
    <xf numFmtId="0" fontId="8" fillId="2" borderId="7" xfId="0" applyFont="1" applyFill="1" applyBorder="1" applyAlignment="1" applyProtection="1">
      <alignment vertical="center"/>
    </xf>
    <xf numFmtId="0" fontId="8" fillId="2" borderId="0" xfId="0" applyFont="1" applyFill="1" applyBorder="1" applyAlignment="1" applyProtection="1">
      <alignment vertical="center"/>
    </xf>
    <xf numFmtId="0" fontId="8" fillId="2" borderId="7" xfId="0" quotePrefix="1" applyFont="1" applyFill="1" applyBorder="1" applyAlignment="1" applyProtection="1">
      <alignment vertical="center"/>
    </xf>
    <xf numFmtId="0" fontId="8" fillId="2" borderId="0" xfId="0" quotePrefix="1" applyFont="1" applyFill="1" applyBorder="1" applyAlignment="1" applyProtection="1">
      <alignment vertical="center"/>
    </xf>
    <xf numFmtId="0" fontId="9" fillId="2" borderId="0" xfId="0" applyFont="1" applyFill="1" applyBorder="1" applyAlignment="1" applyProtection="1">
      <alignment vertical="center"/>
    </xf>
    <xf numFmtId="0" fontId="24" fillId="2" borderId="0" xfId="0" applyFont="1" applyFill="1" applyAlignment="1" applyProtection="1">
      <alignment vertical="center"/>
    </xf>
    <xf numFmtId="0" fontId="10" fillId="2" borderId="5" xfId="0" applyFont="1" applyFill="1" applyBorder="1" applyAlignment="1" applyProtection="1">
      <alignment vertical="center"/>
    </xf>
    <xf numFmtId="0" fontId="8" fillId="2" borderId="6" xfId="0" applyFont="1" applyFill="1" applyBorder="1" applyAlignment="1" applyProtection="1">
      <alignment vertical="center"/>
    </xf>
    <xf numFmtId="0" fontId="17" fillId="2" borderId="0" xfId="0" applyFont="1" applyFill="1" applyBorder="1" applyAlignment="1" applyProtection="1">
      <alignment vertical="center"/>
    </xf>
    <xf numFmtId="0" fontId="16" fillId="2" borderId="0" xfId="0" applyFont="1" applyFill="1" applyAlignment="1" applyProtection="1">
      <alignment horizontal="center" vertical="center"/>
    </xf>
    <xf numFmtId="0" fontId="6" fillId="2" borderId="0" xfId="0" applyFont="1" applyFill="1" applyBorder="1" applyAlignment="1" applyProtection="1">
      <alignment horizontal="center" vertical="center"/>
    </xf>
    <xf numFmtId="0" fontId="6" fillId="2" borderId="0" xfId="0" applyFont="1" applyFill="1" applyAlignment="1" applyProtection="1">
      <alignment vertical="center"/>
    </xf>
    <xf numFmtId="0" fontId="35" fillId="2" borderId="12" xfId="1" applyFont="1" applyFill="1" applyBorder="1" applyAlignment="1" applyProtection="1"/>
    <xf numFmtId="0" fontId="13" fillId="2" borderId="0" xfId="0" quotePrefix="1" applyFont="1" applyFill="1" applyBorder="1" applyAlignment="1" applyProtection="1">
      <alignment horizontal="left" vertical="center"/>
    </xf>
    <xf numFmtId="0" fontId="28" fillId="2" borderId="0" xfId="1" applyFill="1" applyProtection="1"/>
    <xf numFmtId="0" fontId="28" fillId="2" borderId="0" xfId="1" applyFont="1" applyFill="1" applyProtection="1"/>
    <xf numFmtId="0" fontId="31" fillId="2" borderId="0" xfId="1" applyFont="1" applyFill="1" applyAlignment="1" applyProtection="1">
      <alignment horizontal="center"/>
    </xf>
    <xf numFmtId="0" fontId="28" fillId="2" borderId="0" xfId="1" applyFill="1" applyAlignment="1" applyProtection="1">
      <alignment horizontal="center"/>
    </xf>
    <xf numFmtId="0" fontId="4" fillId="2" borderId="0" xfId="0" applyFont="1" applyFill="1" applyBorder="1" applyAlignment="1" applyProtection="1">
      <alignment horizontal="centerContinuous" vertical="center"/>
    </xf>
    <xf numFmtId="0" fontId="47" fillId="2" borderId="0" xfId="1" applyFont="1" applyFill="1" applyAlignment="1" applyProtection="1"/>
    <xf numFmtId="0" fontId="41" fillId="2" borderId="0" xfId="1" quotePrefix="1" applyFont="1" applyFill="1" applyAlignment="1" applyProtection="1">
      <alignment horizontal="left" vertical="center"/>
    </xf>
    <xf numFmtId="0" fontId="32" fillId="2" borderId="0" xfId="1" applyFont="1" applyFill="1" applyAlignment="1" applyProtection="1"/>
    <xf numFmtId="0" fontId="30" fillId="2" borderId="0" xfId="1" applyFont="1" applyFill="1" applyProtection="1"/>
    <xf numFmtId="0" fontId="45" fillId="2" borderId="0" xfId="1" quotePrefix="1" applyFont="1" applyFill="1" applyAlignment="1" applyProtection="1">
      <alignment horizontal="left" vertical="center"/>
    </xf>
    <xf numFmtId="0" fontId="46" fillId="2" borderId="0" xfId="0" quotePrefix="1" applyFont="1" applyFill="1" applyAlignment="1" applyProtection="1">
      <alignment vertical="center"/>
    </xf>
    <xf numFmtId="0" fontId="41" fillId="2" borderId="0" xfId="1" applyFont="1" applyFill="1" applyAlignment="1" applyProtection="1">
      <alignment horizontal="left" vertical="center"/>
    </xf>
    <xf numFmtId="0" fontId="47" fillId="2" borderId="0" xfId="1" applyFont="1" applyFill="1" applyProtection="1"/>
    <xf numFmtId="0" fontId="47" fillId="2" borderId="0" xfId="1" applyFont="1" applyFill="1" applyAlignment="1" applyProtection="1">
      <alignment wrapText="1"/>
    </xf>
    <xf numFmtId="0" fontId="28" fillId="2" borderId="0" xfId="1" applyFill="1" applyAlignment="1" applyProtection="1">
      <alignment wrapText="1"/>
    </xf>
    <xf numFmtId="0" fontId="8" fillId="2" borderId="0" xfId="0" applyFont="1" applyFill="1" applyAlignment="1" applyProtection="1">
      <alignment horizontal="center" vertical="center"/>
    </xf>
    <xf numFmtId="0" fontId="8" fillId="2" borderId="0" xfId="0" applyFont="1" applyFill="1" applyAlignment="1" applyProtection="1">
      <alignment vertical="center"/>
    </xf>
    <xf numFmtId="0" fontId="8" fillId="2" borderId="0" xfId="0" quotePrefix="1" applyFont="1" applyFill="1" applyBorder="1" applyAlignment="1" applyProtection="1">
      <alignment horizontal="left" vertical="center"/>
    </xf>
    <xf numFmtId="0" fontId="49" fillId="2" borderId="0" xfId="0" applyFont="1" applyFill="1" applyBorder="1" applyAlignment="1" applyProtection="1">
      <alignment vertical="center"/>
    </xf>
    <xf numFmtId="0" fontId="21" fillId="2" borderId="0" xfId="0" applyFont="1" applyFill="1" applyBorder="1" applyAlignment="1" applyProtection="1">
      <alignment vertical="center"/>
    </xf>
    <xf numFmtId="0" fontId="16" fillId="2" borderId="0" xfId="0" applyFont="1" applyFill="1" applyBorder="1" applyAlignment="1" applyProtection="1">
      <alignment horizontal="centerContinuous" vertical="center"/>
      <protection locked="0"/>
    </xf>
    <xf numFmtId="0" fontId="0" fillId="2" borderId="0" xfId="0" applyFill="1" applyAlignment="1" applyProtection="1">
      <alignment horizontal="center"/>
      <protection locked="0"/>
    </xf>
    <xf numFmtId="0" fontId="28" fillId="2" borderId="0" xfId="2" applyFill="1" applyProtection="1">
      <protection locked="0"/>
    </xf>
    <xf numFmtId="0" fontId="2"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left" vertical="center"/>
      <protection locked="0"/>
    </xf>
    <xf numFmtId="0" fontId="16" fillId="2" borderId="0" xfId="2" applyFont="1" applyFill="1" applyBorder="1" applyAlignment="1">
      <alignment horizontal="center" vertical="center"/>
    </xf>
    <xf numFmtId="0" fontId="44" fillId="2" borderId="0" xfId="0" quotePrefix="1" applyFont="1" applyFill="1" applyAlignment="1" applyProtection="1">
      <alignment horizontal="left" vertical="center" wrapText="1"/>
    </xf>
    <xf numFmtId="0" fontId="44" fillId="2" borderId="0" xfId="0" applyFont="1" applyFill="1" applyAlignment="1" applyProtection="1">
      <alignment horizontal="center" vertical="center" wrapText="1"/>
    </xf>
    <xf numFmtId="0" fontId="6" fillId="2" borderId="0" xfId="0" applyFont="1" applyFill="1" applyBorder="1" applyAlignment="1">
      <alignment horizontal="center" vertical="center"/>
    </xf>
    <xf numFmtId="0" fontId="16" fillId="2" borderId="0" xfId="2" applyFont="1" applyFill="1" applyBorder="1" applyAlignment="1">
      <alignment vertical="center"/>
    </xf>
    <xf numFmtId="0" fontId="6" fillId="2" borderId="0" xfId="2" applyFont="1" applyFill="1" applyBorder="1" applyAlignment="1">
      <alignment horizontal="center" vertical="center"/>
    </xf>
    <xf numFmtId="0" fontId="44" fillId="2" borderId="0" xfId="0" quotePrefix="1" applyFont="1" applyFill="1" applyAlignment="1">
      <alignment vertical="center" wrapText="1"/>
    </xf>
    <xf numFmtId="0" fontId="8" fillId="2" borderId="8" xfId="2" applyFont="1" applyFill="1" applyBorder="1" applyAlignment="1" applyProtection="1">
      <alignment horizontal="center" vertical="center"/>
    </xf>
    <xf numFmtId="0" fontId="41" fillId="2" borderId="0" xfId="1" applyFont="1" applyFill="1" applyAlignment="1" applyProtection="1">
      <alignment vertical="center"/>
    </xf>
    <xf numFmtId="3" fontId="21" fillId="2" borderId="9" xfId="0" applyNumberFormat="1" applyFont="1" applyFill="1" applyBorder="1" applyAlignment="1" applyProtection="1">
      <alignment horizontal="center" vertical="center"/>
    </xf>
    <xf numFmtId="222" fontId="21" fillId="2" borderId="9" xfId="0" applyNumberFormat="1" applyFont="1" applyFill="1" applyBorder="1" applyAlignment="1" applyProtection="1">
      <alignment horizontal="center" vertical="center"/>
    </xf>
    <xf numFmtId="222" fontId="21" fillId="2" borderId="13" xfId="0" applyNumberFormat="1" applyFont="1" applyFill="1" applyBorder="1" applyAlignment="1" applyProtection="1">
      <alignment horizontal="center" vertical="center"/>
    </xf>
    <xf numFmtId="222" fontId="21" fillId="2" borderId="14" xfId="0" applyNumberFormat="1" applyFont="1" applyFill="1" applyBorder="1" applyAlignment="1" applyProtection="1">
      <alignment horizontal="center" vertical="center"/>
    </xf>
    <xf numFmtId="222" fontId="21" fillId="2" borderId="9" xfId="2" applyNumberFormat="1" applyFont="1" applyFill="1" applyBorder="1" applyAlignment="1" applyProtection="1">
      <alignment horizontal="center" vertical="center"/>
    </xf>
    <xf numFmtId="222" fontId="21" fillId="2" borderId="15" xfId="0" applyNumberFormat="1" applyFont="1" applyFill="1" applyBorder="1" applyAlignment="1" applyProtection="1">
      <alignment horizontal="center" vertical="center"/>
    </xf>
    <xf numFmtId="222" fontId="21" fillId="2" borderId="0" xfId="0" applyNumberFormat="1" applyFont="1" applyFill="1" applyBorder="1" applyAlignment="1" applyProtection="1">
      <alignment horizontal="center" vertical="center"/>
    </xf>
    <xf numFmtId="0" fontId="1" fillId="2" borderId="0" xfId="0" applyFont="1" applyFill="1" applyAlignment="1" applyProtection="1">
      <alignment vertical="center"/>
    </xf>
    <xf numFmtId="0" fontId="3" fillId="2" borderId="0" xfId="0" applyFont="1" applyFill="1" applyAlignment="1" applyProtection="1">
      <alignment vertical="center"/>
    </xf>
    <xf numFmtId="0" fontId="0" fillId="2" borderId="0" xfId="0" applyFill="1" applyAlignment="1" applyProtection="1">
      <alignment vertical="center"/>
    </xf>
    <xf numFmtId="0" fontId="1" fillId="2" borderId="0" xfId="0" applyFont="1" applyFill="1" applyBorder="1" applyAlignment="1" applyProtection="1">
      <alignment vertical="center"/>
    </xf>
    <xf numFmtId="0" fontId="0" fillId="2" borderId="0" xfId="0" applyFill="1" applyProtection="1"/>
    <xf numFmtId="0" fontId="12" fillId="2" borderId="0" xfId="0" applyFont="1" applyFill="1" applyBorder="1" applyAlignment="1" applyProtection="1">
      <alignment vertical="center"/>
    </xf>
    <xf numFmtId="0" fontId="8" fillId="2" borderId="0" xfId="0" applyFont="1" applyFill="1" applyBorder="1" applyAlignment="1" applyProtection="1">
      <alignment horizontal="center" vertical="center"/>
    </xf>
    <xf numFmtId="0" fontId="22"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3" fillId="2" borderId="0" xfId="0" applyFont="1" applyFill="1" applyAlignment="1" applyProtection="1">
      <alignment horizontal="center" vertical="center"/>
    </xf>
    <xf numFmtId="0" fontId="49" fillId="2" borderId="0" xfId="0" quotePrefix="1" applyFont="1" applyFill="1" applyBorder="1" applyAlignment="1" applyProtection="1">
      <alignment horizontal="left" vertical="center"/>
    </xf>
    <xf numFmtId="0" fontId="21" fillId="2" borderId="0" xfId="0" applyFont="1" applyFill="1" applyAlignment="1" applyProtection="1">
      <alignment horizontal="center" vertical="center"/>
    </xf>
    <xf numFmtId="0" fontId="1" fillId="2" borderId="0" xfId="0" applyFont="1" applyFill="1" applyAlignment="1" applyProtection="1">
      <alignment horizontal="center" vertical="center"/>
    </xf>
    <xf numFmtId="0" fontId="2" fillId="2" borderId="0" xfId="0" applyFont="1" applyFill="1" applyAlignment="1" applyProtection="1">
      <alignment horizontal="centerContinuous" vertical="center"/>
    </xf>
    <xf numFmtId="0" fontId="0" fillId="2" borderId="0" xfId="0" applyFill="1" applyAlignment="1" applyProtection="1">
      <alignment horizontal="center" vertical="center"/>
    </xf>
    <xf numFmtId="0" fontId="0" fillId="2" borderId="0" xfId="0" applyFill="1" applyAlignment="1" applyProtection="1">
      <alignment horizontal="center"/>
    </xf>
    <xf numFmtId="0" fontId="22" fillId="2" borderId="0" xfId="2" applyFont="1" applyFill="1" applyBorder="1" applyAlignment="1" applyProtection="1">
      <alignment vertical="center"/>
    </xf>
    <xf numFmtId="0" fontId="10" fillId="2" borderId="0" xfId="2" applyFont="1" applyFill="1" applyBorder="1" applyAlignment="1" applyProtection="1">
      <alignment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vertical="center"/>
    </xf>
    <xf numFmtId="0" fontId="28" fillId="2" borderId="0" xfId="2" applyFill="1" applyProtection="1"/>
    <xf numFmtId="3" fontId="21" fillId="2" borderId="0" xfId="2" applyNumberFormat="1" applyFont="1" applyFill="1" applyBorder="1" applyAlignment="1" applyProtection="1">
      <alignment vertical="center"/>
    </xf>
    <xf numFmtId="0" fontId="10" fillId="2" borderId="0" xfId="0" applyFont="1" applyFill="1" applyBorder="1" applyAlignment="1" applyProtection="1">
      <alignment vertical="center"/>
    </xf>
    <xf numFmtId="0" fontId="20" fillId="2" borderId="0" xfId="0" applyFont="1" applyFill="1" applyBorder="1" applyAlignment="1" applyProtection="1">
      <alignment vertical="center"/>
    </xf>
    <xf numFmtId="0" fontId="2" fillId="2" borderId="0" xfId="0" applyFont="1" applyFill="1" applyBorder="1" applyAlignment="1" applyProtection="1">
      <alignment horizontal="center" vertical="center"/>
    </xf>
    <xf numFmtId="0" fontId="22" fillId="2" borderId="0" xfId="0" quotePrefix="1" applyFont="1" applyFill="1" applyBorder="1" applyAlignment="1" applyProtection="1">
      <alignment horizontal="left" vertical="center"/>
    </xf>
    <xf numFmtId="0" fontId="3" fillId="2" borderId="0" xfId="0" applyFont="1" applyFill="1" applyBorder="1" applyAlignment="1" applyProtection="1">
      <alignment vertical="center"/>
    </xf>
    <xf numFmtId="0" fontId="5" fillId="2" borderId="0" xfId="0" applyFont="1" applyFill="1" applyAlignment="1" applyProtection="1">
      <alignment horizontal="right" vertical="center"/>
    </xf>
    <xf numFmtId="0" fontId="7" fillId="2" borderId="0" xfId="0" applyFont="1" applyFill="1" applyBorder="1" applyAlignment="1" applyProtection="1">
      <alignment horizontal="left" vertical="center"/>
    </xf>
    <xf numFmtId="3" fontId="21" fillId="2" borderId="0" xfId="0" applyNumberFormat="1" applyFont="1" applyFill="1" applyBorder="1" applyAlignment="1" applyProtection="1">
      <alignment vertical="center"/>
    </xf>
    <xf numFmtId="0" fontId="31" fillId="2" borderId="0" xfId="0" quotePrefix="1" applyFont="1" applyFill="1" applyAlignment="1" applyProtection="1">
      <alignment horizontal="center" vertical="center" wrapText="1"/>
      <protection locked="0"/>
    </xf>
    <xf numFmtId="0" fontId="9" fillId="2" borderId="7" xfId="0" applyFont="1" applyFill="1" applyBorder="1" applyAlignment="1"/>
    <xf numFmtId="0" fontId="11" fillId="2" borderId="0" xfId="0" applyFont="1" applyFill="1" applyBorder="1" applyAlignment="1"/>
    <xf numFmtId="0" fontId="8" fillId="2" borderId="8" xfId="0" applyFont="1" applyFill="1" applyBorder="1" applyAlignment="1" applyProtection="1">
      <alignment horizontal="center"/>
    </xf>
    <xf numFmtId="0" fontId="21" fillId="2" borderId="0" xfId="0" applyFont="1" applyFill="1" applyAlignment="1"/>
    <xf numFmtId="3" fontId="21" fillId="2" borderId="9" xfId="0" applyNumberFormat="1" applyFont="1" applyFill="1" applyBorder="1" applyAlignment="1" applyProtection="1">
      <alignment horizontal="center"/>
      <protection locked="0"/>
    </xf>
    <xf numFmtId="3" fontId="21" fillId="2" borderId="9" xfId="0" applyNumberFormat="1" applyFont="1" applyFill="1" applyBorder="1" applyAlignment="1" applyProtection="1">
      <alignment horizontal="center"/>
    </xf>
    <xf numFmtId="222" fontId="21" fillId="2" borderId="9" xfId="0" applyNumberFormat="1" applyFont="1" applyFill="1" applyBorder="1" applyAlignment="1" applyProtection="1">
      <alignment horizontal="center"/>
    </xf>
    <xf numFmtId="0" fontId="9" fillId="2" borderId="0" xfId="0" applyFont="1" applyFill="1" applyBorder="1" applyAlignment="1"/>
    <xf numFmtId="0" fontId="8" fillId="2" borderId="13" xfId="0" applyFont="1" applyFill="1" applyBorder="1" applyAlignment="1" applyProtection="1">
      <alignment horizontal="center"/>
    </xf>
    <xf numFmtId="222" fontId="21" fillId="2" borderId="13" xfId="0" applyNumberFormat="1" applyFont="1" applyFill="1" applyBorder="1" applyAlignment="1" applyProtection="1">
      <alignment horizontal="center"/>
      <protection locked="0"/>
    </xf>
    <xf numFmtId="222" fontId="21" fillId="2" borderId="13" xfId="0" applyNumberFormat="1" applyFont="1" applyFill="1" applyBorder="1" applyAlignment="1" applyProtection="1">
      <alignment horizontal="center"/>
    </xf>
    <xf numFmtId="0" fontId="50" fillId="2" borderId="0" xfId="0" applyFont="1" applyFill="1" applyAlignment="1" applyProtection="1">
      <alignment vertical="center" wrapText="1"/>
      <protection locked="0"/>
    </xf>
    <xf numFmtId="0" fontId="14" fillId="2" borderId="7" xfId="0" applyFont="1" applyFill="1" applyBorder="1" applyAlignment="1"/>
    <xf numFmtId="0" fontId="16" fillId="2" borderId="0" xfId="0" applyFont="1" applyFill="1" applyBorder="1" applyAlignment="1"/>
    <xf numFmtId="0" fontId="14" fillId="2" borderId="0" xfId="0" applyFont="1" applyFill="1" applyBorder="1" applyAlignment="1"/>
    <xf numFmtId="0" fontId="6" fillId="2" borderId="7" xfId="0" quotePrefix="1" applyFont="1" applyFill="1" applyBorder="1" applyAlignment="1"/>
    <xf numFmtId="0" fontId="16" fillId="2" borderId="0" xfId="0" quotePrefix="1" applyFont="1" applyFill="1" applyBorder="1" applyAlignment="1"/>
    <xf numFmtId="0" fontId="8" fillId="2" borderId="7" xfId="0" applyFont="1" applyFill="1" applyBorder="1" applyAlignment="1">
      <alignment horizontal="centerContinuous" vertical="center" wrapText="1"/>
    </xf>
    <xf numFmtId="0" fontId="8" fillId="2" borderId="0" xfId="0" applyFont="1" applyFill="1" applyBorder="1" applyAlignment="1">
      <alignment horizontal="centerContinuous" wrapText="1"/>
    </xf>
    <xf numFmtId="0" fontId="8" fillId="2" borderId="0" xfId="0" applyFont="1" applyFill="1" applyBorder="1" applyAlignment="1">
      <alignment horizontal="centerContinuous" vertical="center" wrapText="1"/>
    </xf>
    <xf numFmtId="0" fontId="8" fillId="2" borderId="7" xfId="2" applyFont="1" applyFill="1" applyBorder="1" applyAlignment="1">
      <alignment horizontal="centerContinuous" vertical="center" wrapText="1"/>
    </xf>
    <xf numFmtId="0" fontId="8" fillId="2" borderId="0" xfId="2" applyFont="1" applyFill="1" applyBorder="1" applyAlignment="1">
      <alignment horizontal="centerContinuous" wrapText="1"/>
    </xf>
    <xf numFmtId="0" fontId="8" fillId="2" borderId="0" xfId="2" applyFont="1" applyFill="1" applyBorder="1" applyAlignment="1">
      <alignment horizontal="centerContinuous" vertical="center" wrapText="1"/>
    </xf>
    <xf numFmtId="0" fontId="8" fillId="2" borderId="7" xfId="0" applyFont="1" applyFill="1" applyBorder="1" applyAlignment="1" applyProtection="1">
      <alignment horizontal="centerContinuous" vertical="center" wrapText="1"/>
    </xf>
    <xf numFmtId="0" fontId="8" fillId="2" borderId="0" xfId="0" applyFont="1" applyFill="1" applyBorder="1" applyAlignment="1" applyProtection="1">
      <alignment horizontal="centerContinuous" wrapText="1"/>
    </xf>
    <xf numFmtId="0" fontId="8" fillId="2" borderId="0" xfId="0" applyFont="1" applyFill="1" applyBorder="1" applyAlignment="1" applyProtection="1">
      <alignment horizontal="centerContinuous" vertical="center" wrapText="1"/>
    </xf>
    <xf numFmtId="3" fontId="43" fillId="2" borderId="16" xfId="1" applyNumberFormat="1" applyFont="1" applyFill="1" applyBorder="1" applyAlignment="1" applyProtection="1">
      <alignment horizontal="center" vertical="center"/>
      <protection locked="0"/>
    </xf>
    <xf numFmtId="3" fontId="43" fillId="2" borderId="17" xfId="1" applyNumberFormat="1" applyFont="1" applyFill="1" applyBorder="1" applyAlignment="1" applyProtection="1">
      <alignment horizontal="center" vertical="center"/>
      <protection locked="0"/>
    </xf>
    <xf numFmtId="0" fontId="30" fillId="2" borderId="18" xfId="1" applyFont="1" applyFill="1" applyBorder="1" applyAlignment="1" applyProtection="1">
      <alignment horizontal="left" vertical="center"/>
    </xf>
    <xf numFmtId="0" fontId="30" fillId="2" borderId="19" xfId="1" quotePrefix="1" applyFont="1" applyFill="1" applyBorder="1" applyAlignment="1" applyProtection="1">
      <alignment horizontal="left" vertical="center"/>
    </xf>
    <xf numFmtId="0" fontId="30" fillId="2" borderId="20" xfId="1" quotePrefix="1" applyFont="1" applyFill="1" applyBorder="1" applyAlignment="1" applyProtection="1">
      <alignment horizontal="left" vertical="center"/>
    </xf>
    <xf numFmtId="0" fontId="30" fillId="2" borderId="21" xfId="1" applyFont="1" applyFill="1" applyBorder="1" applyAlignment="1" applyProtection="1">
      <alignment horizontal="center" vertical="center" wrapText="1"/>
    </xf>
    <xf numFmtId="0" fontId="11" fillId="2" borderId="0" xfId="2" applyFont="1" applyFill="1" applyBorder="1" applyAlignment="1"/>
    <xf numFmtId="0" fontId="11" fillId="2" borderId="0" xfId="0" applyFont="1" applyFill="1" applyBorder="1" applyAlignment="1" applyProtection="1"/>
    <xf numFmtId="0" fontId="10" fillId="2" borderId="22" xfId="0" applyFont="1" applyFill="1" applyBorder="1" applyAlignment="1"/>
    <xf numFmtId="0" fontId="12" fillId="2" borderId="23" xfId="0" applyFont="1" applyFill="1" applyBorder="1" applyAlignment="1">
      <alignment vertical="distributed" textRotation="90" wrapText="1"/>
    </xf>
    <xf numFmtId="0" fontId="8" fillId="2" borderId="23" xfId="0" applyFont="1" applyFill="1" applyBorder="1" applyAlignment="1">
      <alignment vertical="center"/>
    </xf>
    <xf numFmtId="0" fontId="10" fillId="2" borderId="23" xfId="0" applyFont="1" applyFill="1" applyBorder="1" applyAlignment="1"/>
    <xf numFmtId="0" fontId="39" fillId="2" borderId="23" xfId="0" applyFont="1" applyFill="1" applyBorder="1" applyAlignment="1">
      <alignment vertical="distributed" textRotation="90" wrapText="1"/>
    </xf>
    <xf numFmtId="0" fontId="8" fillId="2" borderId="23" xfId="0" applyFont="1" applyFill="1" applyBorder="1" applyAlignment="1">
      <alignment vertical="center" textRotation="90" wrapText="1"/>
    </xf>
    <xf numFmtId="0" fontId="26" fillId="2" borderId="23" xfId="0" applyFont="1" applyFill="1" applyBorder="1" applyAlignment="1">
      <alignment vertical="center"/>
    </xf>
    <xf numFmtId="0" fontId="8" fillId="2" borderId="24" xfId="0" applyFont="1" applyFill="1" applyBorder="1" applyAlignment="1">
      <alignment vertical="center" textRotation="90" wrapText="1"/>
    </xf>
    <xf numFmtId="0" fontId="28" fillId="2" borderId="0" xfId="1" applyFill="1" applyAlignment="1" applyProtection="1">
      <alignment vertical="center" wrapText="1"/>
    </xf>
    <xf numFmtId="222" fontId="21" fillId="3" borderId="10" xfId="0" applyNumberFormat="1" applyFont="1" applyFill="1" applyBorder="1" applyAlignment="1" applyProtection="1">
      <alignment horizontal="center" vertical="center"/>
    </xf>
    <xf numFmtId="222" fontId="21" fillId="3" borderId="25" xfId="0" applyNumberFormat="1" applyFont="1" applyFill="1" applyBorder="1" applyAlignment="1" applyProtection="1">
      <alignment horizontal="center" vertical="center"/>
    </xf>
    <xf numFmtId="3" fontId="21" fillId="3" borderId="26" xfId="0" applyNumberFormat="1" applyFont="1" applyFill="1" applyBorder="1" applyAlignment="1" applyProtection="1">
      <alignment horizontal="center" vertical="center"/>
    </xf>
    <xf numFmtId="3" fontId="21" fillId="3" borderId="27" xfId="0" applyNumberFormat="1" applyFont="1" applyFill="1" applyBorder="1" applyAlignment="1" applyProtection="1">
      <alignment horizontal="center" vertical="center"/>
    </xf>
    <xf numFmtId="0" fontId="10" fillId="2" borderId="7" xfId="0" applyFont="1" applyFill="1" applyBorder="1" applyAlignment="1" applyProtection="1">
      <alignment vertical="center"/>
    </xf>
    <xf numFmtId="0" fontId="8" fillId="2" borderId="6" xfId="0" quotePrefix="1" applyFont="1" applyFill="1" applyBorder="1" applyAlignment="1" applyProtection="1">
      <alignment horizontal="left" vertical="center" wrapText="1"/>
    </xf>
    <xf numFmtId="0" fontId="31" fillId="2" borderId="0" xfId="0" quotePrefix="1" applyFont="1" applyFill="1" applyAlignment="1" applyProtection="1">
      <alignment vertical="center" wrapText="1"/>
      <protection locked="0"/>
    </xf>
    <xf numFmtId="0" fontId="8" fillId="2" borderId="0" xfId="0" applyFont="1" applyFill="1" applyBorder="1" applyAlignment="1" applyProtection="1">
      <alignment horizontal="left" vertical="center"/>
    </xf>
    <xf numFmtId="0" fontId="48" fillId="2" borderId="0" xfId="1" applyFont="1" applyFill="1" applyAlignment="1" applyProtection="1">
      <alignment vertical="center"/>
      <protection locked="0"/>
    </xf>
    <xf numFmtId="3" fontId="8" fillId="2" borderId="28" xfId="1" applyNumberFormat="1" applyFont="1" applyFill="1" applyBorder="1" applyAlignment="1" applyProtection="1">
      <alignment horizontal="center" vertical="center"/>
      <protection locked="0"/>
    </xf>
    <xf numFmtId="3" fontId="8" fillId="2" borderId="29" xfId="1" applyNumberFormat="1" applyFont="1" applyFill="1" applyBorder="1" applyAlignment="1" applyProtection="1">
      <alignment horizontal="center" vertical="center"/>
      <protection locked="0"/>
    </xf>
    <xf numFmtId="3" fontId="8" fillId="2" borderId="30" xfId="1" applyNumberFormat="1" applyFont="1" applyFill="1" applyBorder="1" applyAlignment="1" applyProtection="1">
      <alignment horizontal="center" vertical="center"/>
      <protection locked="0"/>
    </xf>
    <xf numFmtId="3" fontId="8" fillId="2" borderId="31" xfId="1" applyNumberFormat="1" applyFont="1" applyFill="1" applyBorder="1" applyAlignment="1" applyProtection="1">
      <alignment horizontal="center" vertical="center"/>
      <protection locked="0"/>
    </xf>
    <xf numFmtId="3" fontId="8" fillId="2" borderId="32" xfId="1" applyNumberFormat="1" applyFont="1" applyFill="1" applyBorder="1" applyAlignment="1" applyProtection="1">
      <alignment horizontal="center" vertical="center"/>
      <protection locked="0"/>
    </xf>
    <xf numFmtId="3" fontId="21" fillId="3" borderId="33" xfId="0" applyNumberFormat="1" applyFont="1" applyFill="1" applyBorder="1" applyAlignment="1" applyProtection="1">
      <alignment horizontal="center" vertical="center"/>
    </xf>
    <xf numFmtId="0" fontId="6" fillId="2" borderId="0" xfId="0" applyFont="1" applyFill="1" applyAlignment="1" applyProtection="1">
      <alignment horizontal="center" vertical="center" wrapText="1"/>
      <protection locked="0"/>
    </xf>
    <xf numFmtId="0" fontId="8" fillId="2" borderId="0" xfId="0" quotePrefix="1" applyFont="1" applyFill="1" applyBorder="1" applyAlignment="1">
      <alignment horizontal="left" vertical="center" wrapText="1"/>
    </xf>
    <xf numFmtId="3" fontId="17" fillId="2" borderId="0" xfId="0" applyNumberFormat="1" applyFont="1" applyFill="1" applyAlignment="1" applyProtection="1">
      <alignment horizontal="center" vertical="center" wrapText="1"/>
      <protection locked="0"/>
    </xf>
    <xf numFmtId="0" fontId="4" fillId="2" borderId="0" xfId="0" applyFont="1" applyFill="1" applyBorder="1" applyAlignment="1" applyProtection="1">
      <alignment horizontal="center" vertical="center"/>
    </xf>
    <xf numFmtId="0" fontId="43" fillId="2" borderId="0" xfId="1" applyFont="1" applyFill="1" applyAlignment="1" applyProtection="1">
      <alignment horizontal="center" vertical="center" wrapText="1"/>
      <protection locked="0"/>
    </xf>
    <xf numFmtId="0" fontId="22" fillId="2" borderId="0" xfId="1" quotePrefix="1" applyFont="1" applyFill="1" applyAlignment="1" applyProtection="1">
      <alignment horizontal="justify" vertical="center" wrapText="1"/>
    </xf>
    <xf numFmtId="0" fontId="64" fillId="2" borderId="0" xfId="0" applyFont="1" applyFill="1" applyAlignment="1" applyProtection="1">
      <alignment horizontal="center" vertical="center" wrapText="1"/>
      <protection locked="0"/>
    </xf>
    <xf numFmtId="0" fontId="21" fillId="2" borderId="0" xfId="0" applyFont="1" applyFill="1" applyBorder="1" applyAlignment="1">
      <alignment horizontal="centerContinuous" vertical="center"/>
    </xf>
    <xf numFmtId="0" fontId="11" fillId="2" borderId="0" xfId="0" applyFont="1" applyFill="1" applyBorder="1" applyAlignment="1">
      <alignment horizontal="center" vertical="center"/>
    </xf>
    <xf numFmtId="0" fontId="8" fillId="2" borderId="0" xfId="0" applyFont="1" applyFill="1" applyBorder="1" applyAlignment="1" applyProtection="1">
      <alignment horizontal="center"/>
    </xf>
    <xf numFmtId="222" fontId="21" fillId="2" borderId="0" xfId="0" applyNumberFormat="1" applyFont="1" applyFill="1" applyBorder="1" applyAlignment="1" applyProtection="1">
      <alignment horizontal="center" vertical="center"/>
      <protection locked="0"/>
    </xf>
    <xf numFmtId="3" fontId="21" fillId="2" borderId="0" xfId="0" applyNumberFormat="1" applyFont="1" applyFill="1" applyBorder="1" applyAlignment="1" applyProtection="1">
      <alignment horizontal="center"/>
      <protection locked="0"/>
    </xf>
    <xf numFmtId="3" fontId="21" fillId="2" borderId="0" xfId="0" applyNumberFormat="1" applyFont="1" applyFill="1" applyBorder="1" applyAlignment="1" applyProtection="1">
      <alignment horizontal="center"/>
    </xf>
    <xf numFmtId="0" fontId="8" fillId="2" borderId="0" xfId="0" applyFont="1" applyFill="1" applyBorder="1" applyAlignment="1" applyProtection="1">
      <alignment horizontal="left" vertical="center" wrapText="1"/>
    </xf>
    <xf numFmtId="222" fontId="21" fillId="2" borderId="0" xfId="0" applyNumberFormat="1" applyFont="1" applyFill="1" applyBorder="1" applyAlignment="1" applyProtection="1">
      <alignment horizontal="center"/>
    </xf>
    <xf numFmtId="0" fontId="11" fillId="2" borderId="0" xfId="0" quotePrefix="1" applyFont="1" applyFill="1" applyBorder="1" applyAlignment="1">
      <alignment horizontal="center" vertical="center" wrapText="1"/>
    </xf>
    <xf numFmtId="0" fontId="11" fillId="2" borderId="0" xfId="0" applyFont="1" applyFill="1" applyBorder="1" applyAlignment="1">
      <alignment horizontal="center" vertical="center" wrapText="1"/>
    </xf>
    <xf numFmtId="222" fontId="21" fillId="2" borderId="0" xfId="0" applyNumberFormat="1" applyFont="1" applyFill="1" applyBorder="1" applyAlignment="1" applyProtection="1">
      <alignment horizontal="center"/>
      <protection locked="0"/>
    </xf>
    <xf numFmtId="0" fontId="21" fillId="2" borderId="0" xfId="2" applyFont="1" applyFill="1" applyBorder="1" applyAlignment="1">
      <alignment horizontal="centerContinuous" vertical="center"/>
    </xf>
    <xf numFmtId="0" fontId="11" fillId="2" borderId="0" xfId="2" applyFont="1" applyFill="1" applyBorder="1" applyAlignment="1">
      <alignment horizontal="center" vertical="center"/>
    </xf>
    <xf numFmtId="0" fontId="8" fillId="2" borderId="0" xfId="2" applyFont="1" applyFill="1" applyBorder="1" applyAlignment="1" applyProtection="1">
      <alignment horizontal="center" vertical="center"/>
    </xf>
    <xf numFmtId="222" fontId="21" fillId="2" borderId="0" xfId="2" applyNumberFormat="1" applyFont="1" applyFill="1" applyBorder="1" applyAlignment="1" applyProtection="1">
      <alignment horizontal="center" vertical="center"/>
    </xf>
    <xf numFmtId="0" fontId="22" fillId="2" borderId="0" xfId="2" quotePrefix="1" applyFont="1" applyFill="1" applyBorder="1" applyAlignment="1" applyProtection="1">
      <alignment horizontal="justify" vertical="center" wrapText="1"/>
    </xf>
    <xf numFmtId="0" fontId="8" fillId="2" borderId="0" xfId="0" quotePrefix="1" applyFont="1" applyFill="1" applyBorder="1" applyAlignment="1" applyProtection="1">
      <alignment horizontal="justify" vertical="center" wrapText="1"/>
    </xf>
    <xf numFmtId="0" fontId="11" fillId="2" borderId="0" xfId="0" quotePrefix="1"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222" fontId="63" fillId="2" borderId="0" xfId="0" applyNumberFormat="1" applyFont="1" applyFill="1" applyBorder="1" applyAlignment="1" applyProtection="1">
      <alignment horizontal="center" vertical="center"/>
      <protection locked="0"/>
    </xf>
    <xf numFmtId="0" fontId="30" fillId="2" borderId="19" xfId="1" applyFont="1" applyFill="1" applyBorder="1" applyAlignment="1" applyProtection="1">
      <alignment horizontal="left" vertical="center"/>
    </xf>
    <xf numFmtId="0" fontId="28" fillId="2" borderId="0" xfId="1" applyFill="1" applyAlignment="1" applyProtection="1">
      <alignment vertical="center"/>
      <protection locked="0"/>
    </xf>
    <xf numFmtId="0" fontId="30" fillId="2" borderId="34" xfId="1" quotePrefix="1" applyFont="1" applyFill="1" applyBorder="1" applyAlignment="1" applyProtection="1">
      <alignment horizontal="left" vertical="center"/>
    </xf>
    <xf numFmtId="0" fontId="35" fillId="2" borderId="35" xfId="1" applyFont="1" applyFill="1" applyBorder="1" applyAlignment="1" applyProtection="1">
      <alignment horizontal="left" vertical="center"/>
    </xf>
    <xf numFmtId="0" fontId="35" fillId="2" borderId="0" xfId="1" applyFont="1" applyFill="1" applyBorder="1" applyAlignment="1" applyProtection="1"/>
    <xf numFmtId="222" fontId="43" fillId="2" borderId="36" xfId="1" applyNumberFormat="1" applyFont="1" applyFill="1" applyBorder="1" applyAlignment="1" applyProtection="1">
      <alignment horizontal="center" vertical="center"/>
      <protection locked="0"/>
    </xf>
    <xf numFmtId="0" fontId="30" fillId="2" borderId="36" xfId="1" quotePrefix="1" applyFont="1" applyFill="1" applyBorder="1" applyAlignment="1" applyProtection="1">
      <alignment horizontal="center" vertical="center" wrapText="1"/>
    </xf>
    <xf numFmtId="0" fontId="30" fillId="2" borderId="36" xfId="1" applyFont="1" applyFill="1" applyBorder="1" applyAlignment="1" applyProtection="1">
      <alignment horizontal="center" vertical="center" wrapText="1"/>
    </xf>
    <xf numFmtId="0" fontId="43" fillId="2" borderId="0" xfId="1" applyFont="1" applyFill="1" applyAlignment="1" applyProtection="1">
      <alignment vertical="center" wrapText="1"/>
      <protection locked="0"/>
    </xf>
    <xf numFmtId="222" fontId="21" fillId="2" borderId="37" xfId="0" applyNumberFormat="1" applyFont="1" applyFill="1" applyBorder="1" applyAlignment="1" applyProtection="1">
      <alignment horizontal="center" vertical="center"/>
      <protection locked="0"/>
    </xf>
    <xf numFmtId="222" fontId="21" fillId="2" borderId="38" xfId="0" applyNumberFormat="1" applyFont="1" applyFill="1" applyBorder="1" applyAlignment="1" applyProtection="1">
      <alignment horizontal="center" vertical="center"/>
      <protection locked="0"/>
    </xf>
    <xf numFmtId="222" fontId="21" fillId="2" borderId="39" xfId="0" applyNumberFormat="1" applyFont="1" applyFill="1" applyBorder="1" applyAlignment="1" applyProtection="1">
      <alignment horizontal="center" vertical="center"/>
      <protection locked="0"/>
    </xf>
    <xf numFmtId="3" fontId="43" fillId="2" borderId="40" xfId="1" applyNumberFormat="1" applyFont="1" applyFill="1" applyBorder="1" applyAlignment="1" applyProtection="1">
      <alignment horizontal="center" vertical="center"/>
      <protection locked="0"/>
    </xf>
    <xf numFmtId="222" fontId="21" fillId="2" borderId="41" xfId="0" applyNumberFormat="1" applyFont="1" applyFill="1" applyBorder="1" applyAlignment="1" applyProtection="1">
      <alignment horizontal="center" vertical="center"/>
      <protection locked="0"/>
    </xf>
    <xf numFmtId="222" fontId="43" fillId="2" borderId="18" xfId="1" applyNumberFormat="1" applyFont="1" applyFill="1" applyBorder="1" applyAlignment="1" applyProtection="1">
      <alignment horizontal="center" vertical="center"/>
      <protection locked="0"/>
    </xf>
    <xf numFmtId="222" fontId="21" fillId="2" borderId="19" xfId="0" applyNumberFormat="1" applyFont="1" applyFill="1" applyBorder="1" applyAlignment="1" applyProtection="1">
      <alignment horizontal="center" vertical="center"/>
      <protection locked="0"/>
    </xf>
    <xf numFmtId="222" fontId="21" fillId="2" borderId="35" xfId="0" applyNumberFormat="1" applyFont="1" applyFill="1" applyBorder="1" applyAlignment="1" applyProtection="1">
      <alignment horizontal="center" vertical="center"/>
      <protection locked="0"/>
    </xf>
    <xf numFmtId="222" fontId="21" fillId="2" borderId="20" xfId="0" applyNumberFormat="1" applyFont="1" applyFill="1" applyBorder="1" applyAlignment="1" applyProtection="1">
      <alignment horizontal="center" vertical="center"/>
      <protection locked="0"/>
    </xf>
    <xf numFmtId="3" fontId="8" fillId="2" borderId="42" xfId="1" applyNumberFormat="1" applyFont="1" applyFill="1" applyBorder="1" applyAlignment="1" applyProtection="1">
      <alignment horizontal="center" vertical="center"/>
      <protection locked="0"/>
    </xf>
    <xf numFmtId="3" fontId="8" fillId="2" borderId="43" xfId="1" applyNumberFormat="1" applyFont="1" applyFill="1" applyBorder="1" applyAlignment="1" applyProtection="1">
      <alignment horizontal="center" vertical="center"/>
      <protection locked="0"/>
    </xf>
    <xf numFmtId="3" fontId="8" fillId="2" borderId="44" xfId="1" applyNumberFormat="1" applyFont="1" applyFill="1" applyBorder="1" applyAlignment="1" applyProtection="1">
      <alignment horizontal="center" vertical="center"/>
      <protection locked="0"/>
    </xf>
    <xf numFmtId="3" fontId="8" fillId="2" borderId="45" xfId="1" applyNumberFormat="1" applyFont="1" applyFill="1" applyBorder="1" applyAlignment="1" applyProtection="1">
      <alignment horizontal="center" vertical="center"/>
      <protection locked="0"/>
    </xf>
    <xf numFmtId="3" fontId="21" fillId="2" borderId="46" xfId="0" applyNumberFormat="1" applyFont="1" applyFill="1" applyBorder="1" applyAlignment="1" applyProtection="1">
      <alignment horizontal="center" vertical="center"/>
      <protection locked="0"/>
    </xf>
    <xf numFmtId="3" fontId="21" fillId="2" borderId="47" xfId="0" applyNumberFormat="1" applyFont="1" applyFill="1" applyBorder="1" applyAlignment="1" applyProtection="1">
      <alignment horizontal="center" vertical="center"/>
      <protection locked="0"/>
    </xf>
    <xf numFmtId="3" fontId="8" fillId="2" borderId="48" xfId="1" applyNumberFormat="1" applyFont="1" applyFill="1" applyBorder="1" applyAlignment="1" applyProtection="1">
      <alignment horizontal="center" vertical="center"/>
      <protection locked="0"/>
    </xf>
    <xf numFmtId="0" fontId="28" fillId="4" borderId="0" xfId="1" applyFill="1" applyProtection="1">
      <protection locked="0"/>
    </xf>
    <xf numFmtId="0" fontId="53" fillId="4" borderId="0" xfId="1" applyFont="1" applyFill="1" applyAlignment="1" applyProtection="1">
      <alignment horizontal="right"/>
      <protection locked="0"/>
    </xf>
    <xf numFmtId="0" fontId="54" fillId="2" borderId="0" xfId="0" quotePrefix="1" applyFont="1" applyFill="1" applyBorder="1" applyAlignment="1" applyProtection="1">
      <alignment horizontal="left" vertical="center"/>
      <protection locked="0"/>
    </xf>
    <xf numFmtId="0" fontId="30" fillId="2" borderId="0" xfId="1" applyFont="1" applyFill="1" applyProtection="1">
      <protection locked="0"/>
    </xf>
    <xf numFmtId="0" fontId="54" fillId="2" borderId="0" xfId="0" quotePrefix="1" applyFont="1" applyFill="1" applyBorder="1" applyAlignment="1" applyProtection="1">
      <alignment horizontal="right" vertical="center"/>
      <protection locked="0"/>
    </xf>
    <xf numFmtId="0" fontId="6" fillId="2" borderId="0" xfId="1" applyFont="1" applyFill="1" applyProtection="1">
      <protection locked="0"/>
    </xf>
    <xf numFmtId="0" fontId="8" fillId="2" borderId="0" xfId="1" applyFont="1" applyFill="1" applyProtection="1">
      <protection locked="0"/>
    </xf>
    <xf numFmtId="0" fontId="61" fillId="2" borderId="0" xfId="1" applyFont="1" applyFill="1" applyProtection="1">
      <protection locked="0"/>
    </xf>
    <xf numFmtId="0" fontId="53" fillId="2" borderId="0" xfId="1" applyFont="1" applyFill="1" applyAlignment="1" applyProtection="1">
      <alignment horizontal="right"/>
      <protection locked="0"/>
    </xf>
    <xf numFmtId="0" fontId="16" fillId="2" borderId="0" xfId="1" quotePrefix="1" applyFont="1" applyFill="1" applyAlignment="1" applyProtection="1">
      <alignment horizontal="center"/>
      <protection locked="0"/>
    </xf>
    <xf numFmtId="0" fontId="16" fillId="2" borderId="0" xfId="1" applyFont="1" applyFill="1" applyAlignment="1" applyProtection="1">
      <alignment horizontal="center"/>
      <protection locked="0"/>
    </xf>
    <xf numFmtId="0" fontId="8" fillId="2" borderId="0" xfId="1" applyFont="1" applyFill="1" applyBorder="1" applyProtection="1">
      <protection locked="0"/>
    </xf>
    <xf numFmtId="0" fontId="37" fillId="2" borderId="0" xfId="1" applyFont="1" applyFill="1" applyProtection="1">
      <protection locked="0"/>
    </xf>
    <xf numFmtId="0" fontId="54" fillId="2" borderId="0" xfId="0" quotePrefix="1" applyFont="1" applyFill="1" applyAlignment="1" applyProtection="1">
      <alignment horizontal="right" vertical="center"/>
      <protection locked="0"/>
    </xf>
    <xf numFmtId="0" fontId="16" fillId="2" borderId="0" xfId="1" quotePrefix="1" applyFont="1" applyFill="1" applyAlignment="1" applyProtection="1">
      <protection locked="0"/>
    </xf>
    <xf numFmtId="0" fontId="16" fillId="2" borderId="0" xfId="1" applyFont="1" applyFill="1" applyAlignment="1" applyProtection="1">
      <protection locked="0"/>
    </xf>
    <xf numFmtId="0" fontId="11" fillId="2" borderId="0" xfId="1" applyFont="1" applyFill="1" applyAlignment="1" applyProtection="1">
      <protection locked="0"/>
    </xf>
    <xf numFmtId="0" fontId="11" fillId="2" borderId="0" xfId="1" applyFont="1" applyFill="1" applyBorder="1" applyAlignment="1" applyProtection="1">
      <alignment vertical="center" wrapText="1"/>
      <protection locked="0"/>
    </xf>
    <xf numFmtId="1" fontId="59" fillId="2" borderId="0" xfId="0" quotePrefix="1" applyNumberFormat="1" applyFont="1" applyFill="1" applyAlignment="1" applyProtection="1">
      <alignment horizontal="right" vertical="center"/>
      <protection locked="0"/>
    </xf>
    <xf numFmtId="0" fontId="12" fillId="2" borderId="0" xfId="1" applyFont="1" applyFill="1" applyProtection="1">
      <protection locked="0"/>
    </xf>
    <xf numFmtId="1" fontId="60" fillId="2" borderId="0" xfId="1" applyNumberFormat="1" applyFont="1" applyFill="1" applyAlignment="1" applyProtection="1">
      <alignment horizontal="right"/>
      <protection locked="0"/>
    </xf>
    <xf numFmtId="0" fontId="51" fillId="2" borderId="0" xfId="1" applyFont="1" applyFill="1" applyAlignment="1" applyProtection="1">
      <alignment vertical="center"/>
      <protection locked="0"/>
    </xf>
    <xf numFmtId="0" fontId="16" fillId="2" borderId="0" xfId="1" applyFont="1" applyFill="1" applyAlignment="1" applyProtection="1">
      <alignment horizontal="left"/>
      <protection locked="0"/>
    </xf>
    <xf numFmtId="0" fontId="4" fillId="2" borderId="0" xfId="1" applyFont="1" applyFill="1" applyBorder="1" applyAlignment="1" applyProtection="1">
      <alignment vertical="center" wrapText="1"/>
      <protection locked="0"/>
    </xf>
    <xf numFmtId="0" fontId="53" fillId="2" borderId="49" xfId="1" applyFont="1" applyFill="1" applyBorder="1" applyAlignment="1" applyProtection="1">
      <alignment horizontal="right"/>
      <protection locked="0"/>
    </xf>
    <xf numFmtId="0" fontId="12" fillId="2" borderId="50" xfId="1" applyFont="1" applyFill="1" applyBorder="1" applyProtection="1">
      <protection locked="0"/>
    </xf>
    <xf numFmtId="0" fontId="16" fillId="2" borderId="50" xfId="1" applyFont="1" applyFill="1" applyBorder="1" applyAlignment="1" applyProtection="1">
      <alignment horizontal="left"/>
      <protection locked="0"/>
    </xf>
    <xf numFmtId="0" fontId="4" fillId="2" borderId="50" xfId="1" applyFont="1" applyFill="1" applyBorder="1" applyAlignment="1" applyProtection="1">
      <alignment horizontal="center" vertical="center" wrapText="1"/>
      <protection locked="0"/>
    </xf>
    <xf numFmtId="0" fontId="12" fillId="2" borderId="51" xfId="1" applyFont="1" applyFill="1" applyBorder="1" applyProtection="1">
      <protection locked="0"/>
    </xf>
    <xf numFmtId="0" fontId="53" fillId="2" borderId="36" xfId="1" applyFont="1" applyFill="1" applyBorder="1" applyAlignment="1" applyProtection="1">
      <alignment horizontal="right"/>
      <protection locked="0"/>
    </xf>
    <xf numFmtId="0" fontId="12" fillId="2" borderId="52" xfId="1" applyFont="1" applyFill="1" applyBorder="1" applyProtection="1">
      <protection locked="0"/>
    </xf>
    <xf numFmtId="0" fontId="12" fillId="2" borderId="0" xfId="1" applyFont="1" applyFill="1" applyBorder="1" applyProtection="1">
      <protection locked="0"/>
    </xf>
    <xf numFmtId="0" fontId="16" fillId="2" borderId="0" xfId="1" applyFont="1" applyFill="1" applyBorder="1" applyAlignment="1" applyProtection="1">
      <alignment horizontal="left"/>
      <protection locked="0"/>
    </xf>
    <xf numFmtId="0" fontId="4" fillId="2" borderId="0" xfId="1" applyFont="1" applyFill="1" applyBorder="1" applyAlignment="1" applyProtection="1">
      <alignment horizontal="center" vertical="center" wrapText="1"/>
      <protection locked="0"/>
    </xf>
    <xf numFmtId="0" fontId="12" fillId="2" borderId="0" xfId="1" applyFont="1" applyFill="1" applyBorder="1" applyAlignment="1" applyProtection="1">
      <protection locked="0"/>
    </xf>
    <xf numFmtId="0" fontId="11" fillId="2" borderId="0" xfId="1" applyFont="1" applyFill="1" applyBorder="1" applyAlignment="1" applyProtection="1">
      <alignment horizontal="justify" vertical="center"/>
      <protection locked="0"/>
    </xf>
    <xf numFmtId="0" fontId="8" fillId="2" borderId="53" xfId="1" applyFont="1" applyFill="1" applyBorder="1" applyAlignment="1" applyProtection="1">
      <alignment horizontal="center" vertical="center" wrapText="1"/>
      <protection locked="0"/>
    </xf>
    <xf numFmtId="220" fontId="11" fillId="2" borderId="0" xfId="1" applyNumberFormat="1" applyFont="1" applyFill="1" applyBorder="1" applyAlignment="1" applyProtection="1">
      <alignment horizontal="right"/>
      <protection locked="0"/>
    </xf>
    <xf numFmtId="220" fontId="13" fillId="2" borderId="0" xfId="1" applyNumberFormat="1" applyFont="1" applyFill="1" applyBorder="1" applyAlignment="1" applyProtection="1">
      <alignment horizontal="right"/>
      <protection locked="0"/>
    </xf>
    <xf numFmtId="0" fontId="8" fillId="2" borderId="0" xfId="1" applyFont="1" applyFill="1" applyBorder="1" applyAlignment="1" applyProtection="1">
      <protection locked="0"/>
    </xf>
    <xf numFmtId="0" fontId="11" fillId="2" borderId="0" xfId="1" quotePrefix="1" applyFont="1" applyFill="1" applyBorder="1" applyAlignment="1" applyProtection="1">
      <alignment horizontal="left" vertical="center"/>
      <protection locked="0"/>
    </xf>
    <xf numFmtId="0" fontId="8" fillId="2" borderId="54" xfId="1" applyFont="1" applyFill="1" applyBorder="1" applyAlignment="1" applyProtection="1">
      <alignment horizontal="center" vertical="center" wrapText="1"/>
      <protection locked="0"/>
    </xf>
    <xf numFmtId="0" fontId="8" fillId="2" borderId="0" xfId="1" applyFont="1" applyFill="1" applyBorder="1" applyAlignment="1" applyProtection="1">
      <alignment horizontal="center" vertical="center" wrapText="1"/>
      <protection locked="0"/>
    </xf>
    <xf numFmtId="0" fontId="8" fillId="2" borderId="0" xfId="1" applyFont="1" applyFill="1" applyBorder="1" applyAlignment="1" applyProtection="1">
      <alignment horizontal="justify"/>
      <protection locked="0"/>
    </xf>
    <xf numFmtId="3" fontId="8" fillId="2" borderId="0" xfId="1" applyNumberFormat="1" applyFont="1" applyFill="1" applyBorder="1" applyAlignment="1" applyProtection="1">
      <alignment horizontal="center" vertical="center"/>
      <protection locked="0"/>
    </xf>
    <xf numFmtId="0" fontId="8" fillId="2" borderId="51" xfId="1" applyFont="1" applyFill="1" applyBorder="1" applyAlignment="1" applyProtection="1">
      <alignment horizontal="center" vertical="center" wrapText="1"/>
      <protection locked="0"/>
    </xf>
    <xf numFmtId="0" fontId="22" fillId="2" borderId="0" xfId="1" quotePrefix="1" applyFont="1" applyFill="1" applyBorder="1" applyAlignment="1" applyProtection="1">
      <alignment horizontal="left"/>
      <protection locked="0"/>
    </xf>
    <xf numFmtId="0" fontId="8" fillId="2" borderId="0" xfId="1" applyFont="1" applyFill="1" applyBorder="1" applyAlignment="1" applyProtection="1">
      <alignment wrapText="1"/>
      <protection locked="0"/>
    </xf>
    <xf numFmtId="0" fontId="8" fillId="2" borderId="0" xfId="1" applyFont="1" applyFill="1" applyBorder="1" applyAlignment="1" applyProtection="1">
      <alignment vertical="center"/>
      <protection locked="0"/>
    </xf>
    <xf numFmtId="0" fontId="8" fillId="2" borderId="55" xfId="1" applyFont="1" applyFill="1" applyBorder="1" applyAlignment="1" applyProtection="1">
      <alignment horizontal="center" vertical="center" wrapText="1"/>
      <protection locked="0"/>
    </xf>
    <xf numFmtId="0" fontId="8" fillId="2" borderId="56" xfId="1" applyFont="1" applyFill="1" applyBorder="1" applyAlignment="1" applyProtection="1">
      <alignment horizontal="center" vertical="center" wrapText="1"/>
      <protection locked="0"/>
    </xf>
    <xf numFmtId="0" fontId="8" fillId="2" borderId="57" xfId="1" applyFont="1" applyFill="1" applyBorder="1" applyAlignment="1" applyProtection="1">
      <alignment horizontal="center" vertical="center" wrapText="1"/>
      <protection locked="0"/>
    </xf>
    <xf numFmtId="0" fontId="62" fillId="2" borderId="0" xfId="1" applyFont="1" applyFill="1" applyBorder="1" applyAlignment="1" applyProtection="1">
      <alignment horizontal="justify"/>
      <protection locked="0"/>
    </xf>
    <xf numFmtId="0" fontId="22" fillId="2" borderId="0" xfId="1" applyFont="1" applyFill="1" applyBorder="1" applyProtection="1">
      <protection locked="0"/>
    </xf>
    <xf numFmtId="0" fontId="62" fillId="2" borderId="0" xfId="1" applyFont="1" applyFill="1" applyBorder="1" applyProtection="1">
      <protection locked="0"/>
    </xf>
    <xf numFmtId="0" fontId="62" fillId="2" borderId="0" xfId="1" applyFont="1" applyFill="1" applyBorder="1" applyAlignment="1" applyProtection="1">
      <protection locked="0"/>
    </xf>
    <xf numFmtId="0" fontId="53" fillId="2" borderId="12" xfId="1" applyFont="1" applyFill="1" applyBorder="1" applyAlignment="1" applyProtection="1">
      <alignment horizontal="right"/>
      <protection locked="0"/>
    </xf>
    <xf numFmtId="0" fontId="12" fillId="2" borderId="58" xfId="1" applyFont="1" applyFill="1" applyBorder="1" applyProtection="1">
      <protection locked="0"/>
    </xf>
    <xf numFmtId="0" fontId="12" fillId="2" borderId="59" xfId="1" applyFont="1" applyFill="1" applyBorder="1" applyProtection="1">
      <protection locked="0"/>
    </xf>
    <xf numFmtId="0" fontId="53" fillId="2" borderId="0" xfId="1" applyFont="1" applyFill="1" applyBorder="1" applyAlignment="1" applyProtection="1">
      <alignment horizontal="right"/>
      <protection locked="0"/>
    </xf>
    <xf numFmtId="0" fontId="28" fillId="2" borderId="0" xfId="1" applyFill="1" applyBorder="1" applyProtection="1">
      <protection locked="0"/>
    </xf>
    <xf numFmtId="0" fontId="8" fillId="2" borderId="0" xfId="1" quotePrefix="1" applyFont="1" applyFill="1" applyBorder="1" applyAlignment="1" applyProtection="1">
      <alignment vertical="center" wrapText="1"/>
      <protection locked="0"/>
    </xf>
    <xf numFmtId="0" fontId="8" fillId="2" borderId="0" xfId="1" quotePrefix="1" applyFont="1" applyFill="1" applyBorder="1" applyAlignment="1" applyProtection="1">
      <alignment horizontal="left" vertical="center"/>
      <protection locked="0"/>
    </xf>
    <xf numFmtId="0" fontId="8" fillId="2" borderId="0" xfId="1" quotePrefix="1" applyFont="1" applyFill="1" applyBorder="1" applyAlignment="1" applyProtection="1">
      <alignment horizontal="left" vertical="center" wrapText="1"/>
      <protection locked="0"/>
    </xf>
    <xf numFmtId="0" fontId="28" fillId="4" borderId="0" xfId="1" applyFill="1" applyAlignment="1" applyProtection="1">
      <alignment vertical="center"/>
      <protection locked="0"/>
    </xf>
    <xf numFmtId="0" fontId="28" fillId="2" borderId="0" xfId="1" applyFill="1" applyAlignment="1" applyProtection="1">
      <alignment vertical="center"/>
    </xf>
    <xf numFmtId="0" fontId="67" fillId="2" borderId="0" xfId="1" applyFont="1" applyFill="1" applyAlignment="1" applyProtection="1">
      <alignment vertical="center"/>
    </xf>
    <xf numFmtId="0" fontId="67" fillId="2" borderId="0" xfId="1" quotePrefix="1" applyFont="1" applyFill="1" applyAlignment="1" applyProtection="1">
      <alignment horizontal="left" vertical="center"/>
    </xf>
    <xf numFmtId="0" fontId="8" fillId="2" borderId="0" xfId="1" quotePrefix="1" applyFont="1" applyFill="1" applyBorder="1" applyAlignment="1" applyProtection="1">
      <alignment horizontal="left"/>
      <protection locked="0"/>
    </xf>
    <xf numFmtId="0" fontId="8" fillId="2" borderId="0" xfId="1" quotePrefix="1" applyFont="1" applyFill="1" applyBorder="1" applyAlignment="1" applyProtection="1">
      <alignment horizontal="left" wrapText="1"/>
      <protection locked="0"/>
    </xf>
    <xf numFmtId="3" fontId="68" fillId="2" borderId="3" xfId="0" applyNumberFormat="1" applyFont="1" applyFill="1" applyBorder="1" applyAlignment="1">
      <alignment horizontal="right"/>
    </xf>
    <xf numFmtId="3" fontId="68" fillId="2" borderId="4" xfId="0" applyNumberFormat="1" applyFont="1" applyFill="1" applyBorder="1" applyAlignment="1">
      <alignment horizontal="right"/>
    </xf>
    <xf numFmtId="3" fontId="68" fillId="2" borderId="11" xfId="0" applyNumberFormat="1" applyFont="1" applyFill="1" applyBorder="1" applyAlignment="1">
      <alignment horizontal="right"/>
    </xf>
    <xf numFmtId="3" fontId="68" fillId="2" borderId="60" xfId="0" applyNumberFormat="1" applyFont="1" applyFill="1" applyBorder="1" applyAlignment="1">
      <alignment horizontal="right"/>
    </xf>
    <xf numFmtId="3" fontId="68" fillId="2" borderId="8" xfId="0" applyNumberFormat="1" applyFont="1" applyFill="1" applyBorder="1" applyAlignment="1">
      <alignment horizontal="right"/>
    </xf>
    <xf numFmtId="3" fontId="68" fillId="2" borderId="13" xfId="0" applyNumberFormat="1" applyFont="1" applyFill="1" applyBorder="1" applyAlignment="1">
      <alignment horizontal="right"/>
    </xf>
    <xf numFmtId="3" fontId="68" fillId="2" borderId="61" xfId="0" applyNumberFormat="1" applyFont="1" applyFill="1" applyBorder="1" applyAlignment="1">
      <alignment horizontal="right"/>
    </xf>
    <xf numFmtId="3" fontId="69" fillId="2" borderId="11" xfId="0" applyNumberFormat="1" applyFont="1" applyFill="1" applyBorder="1" applyAlignment="1">
      <alignment horizontal="right"/>
    </xf>
    <xf numFmtId="0" fontId="28" fillId="2" borderId="49" xfId="1" applyFont="1" applyFill="1" applyBorder="1" applyAlignment="1" applyProtection="1">
      <alignment horizontal="center" vertical="center" wrapText="1"/>
      <protection locked="0"/>
    </xf>
    <xf numFmtId="0" fontId="28" fillId="2" borderId="54" xfId="1" applyFont="1" applyFill="1" applyBorder="1" applyAlignment="1" applyProtection="1">
      <alignment horizontal="center" vertical="center" wrapText="1"/>
      <protection locked="0"/>
    </xf>
    <xf numFmtId="0" fontId="28" fillId="2" borderId="48" xfId="1" applyFont="1" applyFill="1" applyBorder="1" applyAlignment="1" applyProtection="1">
      <alignment horizontal="center" vertical="center" wrapText="1"/>
      <protection locked="0"/>
    </xf>
    <xf numFmtId="0" fontId="68" fillId="2" borderId="0" xfId="3" applyFont="1" applyFill="1"/>
    <xf numFmtId="0" fontId="72" fillId="2" borderId="0" xfId="3" applyFont="1" applyFill="1" applyAlignment="1">
      <alignment horizontal="centerContinuous"/>
    </xf>
    <xf numFmtId="0" fontId="73" fillId="2" borderId="0" xfId="3" applyFont="1" applyFill="1" applyAlignment="1">
      <alignment horizontal="centerContinuous"/>
    </xf>
    <xf numFmtId="0" fontId="74" fillId="2" borderId="0" xfId="3" applyFont="1" applyFill="1"/>
    <xf numFmtId="0" fontId="75" fillId="2" borderId="11" xfId="3" applyFont="1" applyFill="1" applyBorder="1" applyAlignment="1">
      <alignment horizontal="center" wrapText="1"/>
    </xf>
    <xf numFmtId="0" fontId="73" fillId="2" borderId="11" xfId="3" applyFont="1" applyFill="1" applyBorder="1" applyAlignment="1">
      <alignment horizontal="center" vertical="center"/>
    </xf>
    <xf numFmtId="0" fontId="73" fillId="2" borderId="11" xfId="3" applyFont="1" applyFill="1" applyBorder="1" applyAlignment="1">
      <alignment horizontal="center" vertical="center" wrapText="1"/>
    </xf>
    <xf numFmtId="0" fontId="75" fillId="2" borderId="0" xfId="3" applyFont="1" applyFill="1"/>
    <xf numFmtId="0" fontId="69" fillId="2" borderId="11" xfId="3" applyFont="1" applyFill="1" applyBorder="1" applyAlignment="1">
      <alignment horizontal="center" vertical="top"/>
    </xf>
    <xf numFmtId="0" fontId="69" fillId="2" borderId="11" xfId="3" applyFont="1" applyFill="1" applyBorder="1" applyAlignment="1">
      <alignment horizontal="left" vertical="top"/>
    </xf>
    <xf numFmtId="3" fontId="68" fillId="2" borderId="3" xfId="3" applyNumberFormat="1" applyFont="1" applyFill="1" applyBorder="1" applyAlignment="1">
      <alignment horizontal="right"/>
    </xf>
    <xf numFmtId="3" fontId="68" fillId="2" borderId="4" xfId="3" applyNumberFormat="1" applyFont="1" applyFill="1" applyBorder="1" applyAlignment="1">
      <alignment horizontal="right"/>
    </xf>
    <xf numFmtId="3" fontId="68" fillId="2" borderId="60" xfId="3" applyNumberFormat="1" applyFont="1" applyFill="1" applyBorder="1" applyAlignment="1">
      <alignment horizontal="right"/>
    </xf>
    <xf numFmtId="0" fontId="68" fillId="2" borderId="11" xfId="3" applyFont="1" applyFill="1" applyBorder="1" applyAlignment="1">
      <alignment horizontal="center" vertical="top"/>
    </xf>
    <xf numFmtId="0" fontId="68" fillId="2" borderId="11" xfId="3" applyFont="1" applyFill="1" applyBorder="1" applyAlignment="1">
      <alignment horizontal="left" vertical="top"/>
    </xf>
    <xf numFmtId="3" fontId="68" fillId="2" borderId="11" xfId="3" applyNumberFormat="1" applyFont="1" applyFill="1" applyBorder="1" applyAlignment="1">
      <alignment horizontal="right"/>
    </xf>
    <xf numFmtId="0" fontId="76" fillId="2" borderId="11" xfId="3" applyFont="1" applyFill="1" applyBorder="1" applyAlignment="1">
      <alignment horizontal="left" vertical="top"/>
    </xf>
    <xf numFmtId="0" fontId="77" fillId="2" borderId="2" xfId="3" applyFont="1" applyFill="1" applyBorder="1" applyAlignment="1"/>
    <xf numFmtId="0" fontId="68" fillId="2" borderId="0" xfId="3" applyFont="1" applyFill="1" applyAlignment="1">
      <alignment horizontal="centerContinuous"/>
    </xf>
    <xf numFmtId="0" fontId="68" fillId="2" borderId="0" xfId="3" applyFont="1" applyFill="1" applyAlignment="1">
      <alignment horizontal="center" vertical="center"/>
    </xf>
    <xf numFmtId="0" fontId="74" fillId="2" borderId="11" xfId="3" applyFont="1" applyFill="1" applyBorder="1"/>
    <xf numFmtId="0" fontId="68" fillId="2" borderId="11" xfId="3" applyFont="1" applyFill="1" applyBorder="1"/>
    <xf numFmtId="0" fontId="68" fillId="2" borderId="8" xfId="3" applyFont="1" applyFill="1" applyBorder="1" applyAlignment="1">
      <alignment horizontal="center" vertical="top"/>
    </xf>
    <xf numFmtId="0" fontId="68" fillId="2" borderId="8" xfId="3" applyFont="1" applyFill="1" applyBorder="1" applyAlignment="1">
      <alignment horizontal="left" vertical="top"/>
    </xf>
    <xf numFmtId="3" fontId="68" fillId="2" borderId="8" xfId="3" applyNumberFormat="1" applyFont="1" applyFill="1" applyBorder="1" applyAlignment="1">
      <alignment horizontal="right"/>
    </xf>
    <xf numFmtId="0" fontId="68" fillId="2" borderId="13" xfId="3" applyFont="1" applyFill="1" applyBorder="1" applyAlignment="1">
      <alignment horizontal="center" vertical="top"/>
    </xf>
    <xf numFmtId="0" fontId="68" fillId="2" borderId="13" xfId="3" applyFont="1" applyFill="1" applyBorder="1" applyAlignment="1">
      <alignment horizontal="left" vertical="top"/>
    </xf>
    <xf numFmtId="3" fontId="68" fillId="2" borderId="13" xfId="3" applyNumberFormat="1" applyFont="1" applyFill="1" applyBorder="1" applyAlignment="1">
      <alignment horizontal="right"/>
    </xf>
    <xf numFmtId="0" fontId="68" fillId="2" borderId="61" xfId="3" applyFont="1" applyFill="1" applyBorder="1" applyAlignment="1">
      <alignment horizontal="center" vertical="top"/>
    </xf>
    <xf numFmtId="0" fontId="76" fillId="2" borderId="61" xfId="3" applyFont="1" applyFill="1" applyBorder="1" applyAlignment="1">
      <alignment horizontal="left" vertical="top"/>
    </xf>
    <xf numFmtId="3" fontId="68" fillId="2" borderId="61" xfId="3" applyNumberFormat="1" applyFont="1" applyFill="1" applyBorder="1" applyAlignment="1">
      <alignment horizontal="right"/>
    </xf>
    <xf numFmtId="0" fontId="78" fillId="0" borderId="11" xfId="3" applyFont="1" applyBorder="1" applyAlignment="1">
      <alignment horizontal="center" vertical="center" wrapText="1"/>
    </xf>
    <xf numFmtId="3" fontId="69" fillId="2" borderId="11" xfId="3" applyNumberFormat="1" applyFont="1" applyFill="1" applyBorder="1" applyAlignment="1">
      <alignment horizontal="right"/>
    </xf>
    <xf numFmtId="0" fontId="33" fillId="2" borderId="0" xfId="1" quotePrefix="1" applyFont="1" applyFill="1" applyBorder="1" applyAlignment="1">
      <alignment horizontal="left"/>
    </xf>
    <xf numFmtId="0" fontId="28" fillId="2" borderId="0" xfId="1" applyFont="1" applyFill="1" applyBorder="1" applyAlignment="1"/>
    <xf numFmtId="0" fontId="83" fillId="2" borderId="0" xfId="1" quotePrefix="1" applyFont="1" applyFill="1" applyBorder="1" applyAlignment="1">
      <alignment horizontal="left"/>
    </xf>
    <xf numFmtId="0" fontId="28" fillId="2" borderId="0" xfId="1" applyFont="1" applyFill="1" applyBorder="1" applyAlignment="1">
      <alignment wrapText="1"/>
    </xf>
    <xf numFmtId="0" fontId="28" fillId="2" borderId="0" xfId="1" applyFont="1" applyFill="1" applyBorder="1" applyAlignment="1">
      <alignment vertical="center"/>
    </xf>
    <xf numFmtId="0" fontId="84" fillId="2" borderId="66" xfId="1" applyFont="1" applyFill="1" applyBorder="1" applyAlignment="1">
      <alignment horizontal="center" vertical="center" wrapText="1"/>
    </xf>
    <xf numFmtId="0" fontId="84" fillId="2" borderId="55" xfId="1" applyFont="1" applyFill="1" applyBorder="1" applyAlignment="1">
      <alignment horizontal="center" vertical="center" wrapText="1"/>
    </xf>
    <xf numFmtId="0" fontId="84" fillId="2" borderId="67" xfId="1" applyFont="1" applyFill="1" applyBorder="1" applyAlignment="1">
      <alignment horizontal="center" vertical="center" wrapText="1"/>
    </xf>
    <xf numFmtId="0" fontId="28" fillId="2" borderId="0" xfId="1" applyFill="1"/>
    <xf numFmtId="0" fontId="31" fillId="2" borderId="0" xfId="1" quotePrefix="1" applyFont="1" applyFill="1" applyAlignment="1">
      <alignment horizontal="center"/>
    </xf>
    <xf numFmtId="0" fontId="31" fillId="2" borderId="0" xfId="1" applyFont="1" applyFill="1" applyAlignment="1"/>
    <xf numFmtId="0" fontId="79" fillId="2" borderId="0" xfId="1" applyFont="1" applyFill="1"/>
    <xf numFmtId="0" fontId="49" fillId="2" borderId="0" xfId="1" applyFont="1" applyFill="1" applyBorder="1" applyAlignment="1" applyProtection="1">
      <alignment horizontal="center" vertical="center"/>
      <protection locked="0"/>
    </xf>
    <xf numFmtId="0" fontId="8" fillId="2" borderId="68" xfId="1" applyFont="1" applyFill="1" applyBorder="1" applyAlignment="1" applyProtection="1">
      <alignment horizontal="left" vertical="center" wrapText="1"/>
      <protection locked="0"/>
    </xf>
    <xf numFmtId="0" fontId="8" fillId="2" borderId="54" xfId="1" applyFont="1" applyFill="1" applyBorder="1" applyAlignment="1" applyProtection="1">
      <alignment horizontal="left" vertical="center" wrapText="1"/>
      <protection locked="0"/>
    </xf>
    <xf numFmtId="0" fontId="33" fillId="2" borderId="42" xfId="1" applyFont="1" applyFill="1" applyBorder="1" applyAlignment="1">
      <alignment horizontal="center" vertical="center" wrapText="1"/>
    </xf>
    <xf numFmtId="0" fontId="28" fillId="2" borderId="69" xfId="1" applyFill="1" applyBorder="1" applyAlignment="1">
      <alignment vertical="center"/>
    </xf>
    <xf numFmtId="0" fontId="33" fillId="2" borderId="70" xfId="1" applyFont="1" applyFill="1" applyBorder="1" applyAlignment="1">
      <alignment horizontal="center" vertical="center" wrapText="1"/>
    </xf>
    <xf numFmtId="0" fontId="33" fillId="2" borderId="71" xfId="1" applyFont="1" applyFill="1" applyBorder="1" applyAlignment="1">
      <alignment horizontal="center" vertical="center" wrapText="1"/>
    </xf>
    <xf numFmtId="0" fontId="33" fillId="2" borderId="72" xfId="1" applyFont="1" applyFill="1" applyBorder="1" applyAlignment="1">
      <alignment horizontal="center" vertical="center" wrapText="1"/>
    </xf>
    <xf numFmtId="0" fontId="33" fillId="2" borderId="49" xfId="1" applyFont="1" applyFill="1" applyBorder="1" applyAlignment="1">
      <alignment horizontal="center" vertical="top" wrapText="1"/>
    </xf>
    <xf numFmtId="0" fontId="33" fillId="2" borderId="51" xfId="1" applyFont="1" applyFill="1" applyBorder="1" applyAlignment="1">
      <alignment horizontal="center" vertical="top" wrapText="1"/>
    </xf>
    <xf numFmtId="0" fontId="33" fillId="2" borderId="12" xfId="1" applyFont="1" applyFill="1" applyBorder="1" applyAlignment="1">
      <alignment horizontal="center" vertical="top" wrapText="1"/>
    </xf>
    <xf numFmtId="0" fontId="33" fillId="2" borderId="59" xfId="1" applyFont="1" applyFill="1" applyBorder="1" applyAlignment="1">
      <alignment horizontal="center" vertical="top" wrapText="1"/>
    </xf>
    <xf numFmtId="0" fontId="73" fillId="2" borderId="11" xfId="3" applyFont="1" applyFill="1" applyBorder="1" applyAlignment="1">
      <alignment horizontal="center" vertical="center" wrapText="1"/>
    </xf>
    <xf numFmtId="0" fontId="73" fillId="0" borderId="11" xfId="3" applyFont="1" applyBorder="1" applyAlignment="1">
      <alignment horizontal="center" vertical="center" wrapText="1"/>
    </xf>
    <xf numFmtId="0" fontId="74" fillId="2" borderId="11" xfId="3" applyFont="1" applyFill="1" applyBorder="1" applyAlignment="1">
      <alignment horizontal="center" vertical="top" wrapText="1"/>
    </xf>
    <xf numFmtId="0" fontId="74" fillId="0" borderId="11" xfId="3" applyFont="1" applyBorder="1" applyAlignment="1">
      <alignment horizontal="center" vertical="top"/>
    </xf>
    <xf numFmtId="0" fontId="78" fillId="2" borderId="8" xfId="3" applyFont="1" applyFill="1" applyBorder="1" applyAlignment="1">
      <alignment horizontal="center" vertical="center" wrapText="1"/>
    </xf>
    <xf numFmtId="0" fontId="74" fillId="0" borderId="13" xfId="3" applyFont="1" applyBorder="1" applyAlignment="1">
      <alignment horizontal="center" vertical="center"/>
    </xf>
    <xf numFmtId="0" fontId="74" fillId="0" borderId="61" xfId="3" applyFont="1" applyBorder="1" applyAlignment="1">
      <alignment horizontal="center" vertical="center"/>
    </xf>
    <xf numFmtId="0" fontId="78" fillId="2" borderId="3" xfId="3" applyFont="1" applyFill="1" applyBorder="1" applyAlignment="1">
      <alignment horizontal="center" vertical="center" wrapText="1"/>
    </xf>
    <xf numFmtId="0" fontId="74" fillId="0" borderId="60" xfId="3" applyFont="1" applyBorder="1" applyAlignment="1">
      <alignment horizontal="center" vertical="center" wrapText="1"/>
    </xf>
    <xf numFmtId="0" fontId="78" fillId="2" borderId="11" xfId="3" applyFont="1" applyFill="1" applyBorder="1" applyAlignment="1">
      <alignment horizontal="center" vertical="center" wrapText="1"/>
    </xf>
    <xf numFmtId="0" fontId="74" fillId="0" borderId="11" xfId="3" applyFont="1" applyBorder="1" applyAlignment="1">
      <alignment horizontal="center" vertical="center" wrapText="1"/>
    </xf>
    <xf numFmtId="0" fontId="8" fillId="2" borderId="53" xfId="1" applyFont="1" applyFill="1" applyBorder="1" applyAlignment="1" applyProtection="1">
      <alignment horizontal="left" vertical="center" wrapText="1"/>
      <protection locked="0"/>
    </xf>
    <xf numFmtId="0" fontId="8" fillId="2" borderId="47" xfId="1" applyFont="1" applyFill="1" applyBorder="1" applyAlignment="1" applyProtection="1">
      <alignment horizontal="left" vertical="center" wrapText="1"/>
      <protection locked="0"/>
    </xf>
    <xf numFmtId="0" fontId="8" fillId="2" borderId="63" xfId="1" quotePrefix="1" applyFont="1" applyFill="1" applyBorder="1" applyAlignment="1" applyProtection="1">
      <alignment horizontal="center" vertical="center" wrapText="1"/>
      <protection locked="0"/>
    </xf>
    <xf numFmtId="0" fontId="8" fillId="2" borderId="64" xfId="1" applyFont="1" applyFill="1" applyBorder="1" applyAlignment="1" applyProtection="1">
      <alignment vertical="center"/>
      <protection locked="0"/>
    </xf>
    <xf numFmtId="0" fontId="8" fillId="2" borderId="65" xfId="1" quotePrefix="1" applyFont="1" applyFill="1" applyBorder="1" applyAlignment="1" applyProtection="1">
      <alignment horizontal="center" vertical="center" wrapText="1"/>
      <protection locked="0"/>
    </xf>
    <xf numFmtId="0" fontId="8" fillId="2" borderId="65" xfId="1" applyFont="1" applyFill="1" applyBorder="1" applyAlignment="1" applyProtection="1">
      <alignment horizontal="center" vertical="center" wrapText="1"/>
      <protection locked="0"/>
    </xf>
    <xf numFmtId="0" fontId="8" fillId="2" borderId="62" xfId="1" applyFont="1" applyFill="1" applyBorder="1" applyAlignment="1" applyProtection="1">
      <alignment horizontal="center" vertical="center" wrapText="1"/>
      <protection locked="0"/>
    </xf>
    <xf numFmtId="0" fontId="8" fillId="2" borderId="49" xfId="1" applyFont="1" applyFill="1" applyBorder="1" applyAlignment="1" applyProtection="1">
      <alignment horizontal="center" vertical="top" wrapText="1"/>
      <protection locked="0"/>
    </xf>
    <xf numFmtId="0" fontId="8" fillId="2" borderId="51" xfId="1" applyFont="1" applyFill="1" applyBorder="1" applyAlignment="1" applyProtection="1">
      <alignment horizontal="center" vertical="top" wrapText="1"/>
      <protection locked="0"/>
    </xf>
    <xf numFmtId="0" fontId="8" fillId="2" borderId="12" xfId="1" applyFont="1" applyFill="1" applyBorder="1" applyAlignment="1" applyProtection="1">
      <alignment horizontal="center" vertical="top" wrapText="1"/>
      <protection locked="0"/>
    </xf>
    <xf numFmtId="0" fontId="8" fillId="2" borderId="59" xfId="1" applyFont="1" applyFill="1" applyBorder="1" applyAlignment="1" applyProtection="1">
      <alignment horizontal="center" vertical="top" wrapText="1"/>
      <protection locked="0"/>
    </xf>
    <xf numFmtId="0" fontId="11" fillId="2" borderId="8" xfId="0" applyFont="1" applyFill="1" applyBorder="1" applyAlignment="1">
      <alignment horizontal="center" vertical="center"/>
    </xf>
    <xf numFmtId="0" fontId="11" fillId="2" borderId="61" xfId="0" applyFont="1" applyFill="1" applyBorder="1" applyAlignment="1">
      <alignment horizontal="center" vertical="center"/>
    </xf>
    <xf numFmtId="0" fontId="36" fillId="2" borderId="1" xfId="0" quotePrefix="1" applyFont="1" applyFill="1" applyBorder="1" applyAlignment="1">
      <alignment horizontal="center" vertical="center"/>
    </xf>
    <xf numFmtId="0" fontId="36" fillId="2" borderId="5" xfId="0" quotePrefix="1" applyFont="1" applyFill="1" applyBorder="1" applyAlignment="1">
      <alignment horizontal="center" vertical="center"/>
    </xf>
    <xf numFmtId="0" fontId="11" fillId="2"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4" xfId="0" applyFont="1" applyFill="1" applyBorder="1" applyAlignment="1">
      <alignment horizontal="center" vertical="center"/>
    </xf>
    <xf numFmtId="0" fontId="16" fillId="2" borderId="0" xfId="0" applyFont="1" applyFill="1" applyBorder="1" applyAlignment="1">
      <alignment horizontal="center" vertical="center"/>
    </xf>
    <xf numFmtId="0" fontId="8" fillId="2" borderId="2" xfId="0" quotePrefix="1"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64" fillId="2" borderId="0" xfId="0" quotePrefix="1" applyFont="1" applyFill="1" applyAlignment="1" applyProtection="1">
      <alignment horizontal="center" vertical="center" wrapText="1"/>
      <protection hidden="1"/>
    </xf>
    <xf numFmtId="0" fontId="64" fillId="2" borderId="0" xfId="0" applyFont="1" applyFill="1" applyAlignment="1" applyProtection="1">
      <alignment horizontal="center" vertical="center" wrapText="1"/>
      <protection hidden="1"/>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60" xfId="0" applyFont="1" applyFill="1" applyBorder="1" applyAlignment="1">
      <alignment horizontal="center" vertical="center"/>
    </xf>
    <xf numFmtId="0" fontId="65" fillId="2" borderId="0" xfId="0" quotePrefix="1" applyFont="1" applyFill="1" applyAlignment="1" applyProtection="1">
      <alignment horizontal="center" vertical="center" wrapText="1"/>
      <protection locked="0"/>
    </xf>
    <xf numFmtId="0" fontId="65" fillId="2" borderId="0" xfId="0" applyFont="1" applyFill="1" applyAlignment="1" applyProtection="1">
      <alignment horizontal="center" vertical="center" wrapText="1"/>
      <protection locked="0"/>
    </xf>
    <xf numFmtId="0" fontId="36" fillId="2" borderId="8" xfId="0" quotePrefix="1" applyFont="1" applyFill="1" applyBorder="1" applyAlignment="1">
      <alignment horizontal="center" vertical="center"/>
    </xf>
    <xf numFmtId="0" fontId="36" fillId="2" borderId="61" xfId="0" quotePrefix="1" applyFont="1" applyFill="1" applyBorder="1" applyAlignment="1">
      <alignment horizontal="center" vertical="center"/>
    </xf>
    <xf numFmtId="3" fontId="66" fillId="2" borderId="0" xfId="0" quotePrefix="1" applyNumberFormat="1" applyFont="1" applyFill="1" applyAlignment="1" applyProtection="1">
      <alignment horizontal="center" vertical="center" wrapText="1"/>
      <protection locked="0"/>
    </xf>
    <xf numFmtId="3" fontId="66" fillId="2" borderId="0" xfId="0" applyNumberFormat="1" applyFont="1" applyFill="1" applyAlignment="1" applyProtection="1">
      <alignment horizontal="center" vertical="center" wrapText="1"/>
      <protection locked="0"/>
    </xf>
    <xf numFmtId="0" fontId="11" fillId="2" borderId="8" xfId="0" quotePrefix="1" applyFont="1" applyFill="1" applyBorder="1" applyAlignment="1">
      <alignment horizontal="center" vertical="center" wrapText="1"/>
    </xf>
    <xf numFmtId="0" fontId="11" fillId="2" borderId="13" xfId="0" quotePrefix="1" applyFont="1" applyFill="1" applyBorder="1" applyAlignment="1">
      <alignment horizontal="center" vertical="center" wrapText="1"/>
    </xf>
    <xf numFmtId="0" fontId="11" fillId="2" borderId="61" xfId="0" applyFont="1" applyFill="1" applyBorder="1" applyAlignment="1">
      <alignment horizontal="center" vertical="center" wrapText="1"/>
    </xf>
    <xf numFmtId="0" fontId="11" fillId="2" borderId="74" xfId="0" applyFont="1" applyFill="1" applyBorder="1" applyAlignment="1">
      <alignment horizontal="center" vertical="center"/>
    </xf>
    <xf numFmtId="0" fontId="11" fillId="2" borderId="75" xfId="0" applyFont="1" applyFill="1" applyBorder="1" applyAlignment="1">
      <alignment horizontal="center" vertical="center"/>
    </xf>
    <xf numFmtId="0" fontId="11" fillId="2" borderId="76" xfId="0" quotePrefix="1" applyFont="1" applyFill="1" applyBorder="1" applyAlignment="1">
      <alignment horizontal="center" vertical="center"/>
    </xf>
    <xf numFmtId="0" fontId="11" fillId="2" borderId="4" xfId="0" quotePrefix="1" applyFont="1" applyFill="1" applyBorder="1" applyAlignment="1">
      <alignment horizontal="center" vertical="center"/>
    </xf>
    <xf numFmtId="0" fontId="11" fillId="2" borderId="77" xfId="0" quotePrefix="1" applyFont="1" applyFill="1" applyBorder="1" applyAlignment="1">
      <alignment horizontal="center" vertical="center"/>
    </xf>
    <xf numFmtId="0" fontId="11" fillId="2" borderId="22" xfId="0" quotePrefix="1" applyFont="1" applyFill="1" applyBorder="1" applyAlignment="1">
      <alignment horizontal="center" vertical="center" wrapText="1"/>
    </xf>
    <xf numFmtId="0" fontId="11" fillId="2" borderId="23" xfId="0" quotePrefix="1" applyFont="1" applyFill="1" applyBorder="1" applyAlignment="1">
      <alignment horizontal="center" vertical="center" wrapText="1"/>
    </xf>
    <xf numFmtId="0" fontId="11" fillId="2" borderId="24" xfId="0" quotePrefix="1" applyFont="1" applyFill="1" applyBorder="1" applyAlignment="1">
      <alignment horizontal="center" vertical="center" wrapText="1"/>
    </xf>
    <xf numFmtId="0" fontId="8" fillId="2" borderId="0" xfId="0" quotePrefix="1" applyFont="1" applyFill="1" applyBorder="1" applyAlignment="1">
      <alignment horizontal="left" vertical="center" wrapText="1"/>
    </xf>
    <xf numFmtId="0" fontId="11" fillId="2" borderId="73" xfId="0" applyFont="1" applyFill="1" applyBorder="1" applyAlignment="1">
      <alignment horizontal="center" vertical="center"/>
    </xf>
    <xf numFmtId="0" fontId="11" fillId="2" borderId="33" xfId="0" applyFont="1" applyFill="1" applyBorder="1" applyAlignment="1">
      <alignment horizontal="center" vertical="center"/>
    </xf>
    <xf numFmtId="0" fontId="49" fillId="2" borderId="2" xfId="0" quotePrefix="1" applyFont="1" applyFill="1" applyBorder="1" applyAlignment="1" applyProtection="1">
      <alignment horizontal="left" vertical="center" wrapText="1"/>
    </xf>
    <xf numFmtId="0" fontId="0" fillId="0" borderId="2" xfId="0" applyBorder="1"/>
    <xf numFmtId="0" fontId="16" fillId="2" borderId="0" xfId="0" applyFont="1" applyFill="1" applyBorder="1" applyAlignment="1" applyProtection="1">
      <alignment horizontal="center" vertical="center"/>
    </xf>
    <xf numFmtId="0" fontId="66" fillId="2" borderId="0" xfId="0" quotePrefix="1" applyFont="1" applyFill="1" applyAlignment="1" applyProtection="1">
      <alignment horizontal="center" vertical="center" wrapText="1"/>
    </xf>
    <xf numFmtId="0" fontId="66" fillId="2" borderId="0" xfId="0" applyFont="1" applyFill="1" applyAlignment="1" applyProtection="1">
      <alignment horizontal="center" vertical="center" wrapText="1"/>
    </xf>
    <xf numFmtId="0" fontId="16" fillId="2" borderId="3"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60" xfId="0" applyFont="1" applyFill="1" applyBorder="1" applyAlignment="1" applyProtection="1">
      <alignment horizontal="center" vertical="center"/>
    </xf>
    <xf numFmtId="0" fontId="15" fillId="2" borderId="0" xfId="0" applyFont="1" applyFill="1" applyAlignment="1" applyProtection="1">
      <alignment horizontal="center" vertical="center"/>
    </xf>
    <xf numFmtId="0" fontId="64" fillId="2" borderId="0" xfId="0" quotePrefix="1" applyFont="1" applyFill="1" applyAlignment="1" applyProtection="1">
      <alignment horizontal="center" vertical="center" wrapText="1"/>
      <protection locked="0"/>
    </xf>
    <xf numFmtId="0" fontId="64" fillId="2" borderId="0" xfId="0" applyFont="1" applyFill="1" applyAlignment="1" applyProtection="1">
      <alignment horizontal="center" vertical="center" wrapText="1"/>
      <protection locked="0"/>
    </xf>
    <xf numFmtId="0" fontId="11" fillId="2" borderId="8" xfId="2" applyFont="1" applyFill="1" applyBorder="1" applyAlignment="1">
      <alignment horizontal="center" vertical="center"/>
    </xf>
    <xf numFmtId="0" fontId="11" fillId="2" borderId="61"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60" xfId="2" applyFont="1" applyFill="1" applyBorder="1" applyAlignment="1">
      <alignment horizontal="center" vertical="center"/>
    </xf>
    <xf numFmtId="0" fontId="36" fillId="2" borderId="8" xfId="2" quotePrefix="1" applyFont="1" applyFill="1" applyBorder="1" applyAlignment="1">
      <alignment horizontal="center" vertical="center"/>
    </xf>
    <xf numFmtId="0" fontId="36" fillId="2" borderId="61" xfId="2" quotePrefix="1" applyFont="1" applyFill="1" applyBorder="1" applyAlignment="1">
      <alignment horizontal="center" vertical="center"/>
    </xf>
    <xf numFmtId="0" fontId="16" fillId="2" borderId="0" xfId="2" applyFont="1" applyFill="1" applyBorder="1" applyAlignment="1">
      <alignment horizontal="center" vertical="center"/>
    </xf>
    <xf numFmtId="0" fontId="22" fillId="2" borderId="2" xfId="2" quotePrefix="1" applyFont="1" applyFill="1" applyBorder="1" applyAlignment="1" applyProtection="1">
      <alignment horizontal="justify" vertical="center" wrapText="1"/>
    </xf>
    <xf numFmtId="0" fontId="8" fillId="2" borderId="2" xfId="0" quotePrefix="1" applyFont="1" applyFill="1" applyBorder="1" applyAlignment="1" applyProtection="1">
      <alignment horizontal="justify" vertical="center" wrapText="1"/>
    </xf>
    <xf numFmtId="0" fontId="11" fillId="2" borderId="8" xfId="0" applyFont="1" applyFill="1" applyBorder="1" applyAlignment="1" applyProtection="1">
      <alignment horizontal="center" vertical="center"/>
    </xf>
    <xf numFmtId="0" fontId="11" fillId="2" borderId="61" xfId="0" applyFont="1" applyFill="1" applyBorder="1" applyAlignment="1" applyProtection="1">
      <alignment horizontal="center" vertical="center"/>
    </xf>
    <xf numFmtId="0" fontId="11" fillId="2" borderId="22" xfId="0" quotePrefix="1" applyFont="1" applyFill="1" applyBorder="1" applyAlignment="1" applyProtection="1">
      <alignment horizontal="center" vertical="center" wrapText="1"/>
    </xf>
    <xf numFmtId="0" fontId="11" fillId="2" borderId="23"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1" fillId="2" borderId="8" xfId="0" quotePrefix="1"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wrapText="1"/>
    </xf>
    <xf numFmtId="0" fontId="11" fillId="2" borderId="61" xfId="0" applyFont="1" applyFill="1" applyBorder="1" applyAlignment="1" applyProtection="1">
      <alignment horizontal="center" vertical="center" wrapText="1"/>
    </xf>
    <xf numFmtId="0" fontId="11" fillId="2" borderId="74" xfId="0" applyFont="1" applyFill="1" applyBorder="1" applyAlignment="1" applyProtection="1">
      <alignment horizontal="center" vertical="center"/>
    </xf>
    <xf numFmtId="0" fontId="11" fillId="2" borderId="75"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78" xfId="0" applyFont="1" applyFill="1" applyBorder="1" applyAlignment="1">
      <alignment horizontal="center" vertical="center"/>
    </xf>
    <xf numFmtId="0" fontId="11" fillId="2" borderId="79" xfId="0" applyFont="1" applyFill="1" applyBorder="1" applyAlignment="1">
      <alignment horizontal="center" vertical="center"/>
    </xf>
    <xf numFmtId="0" fontId="11" fillId="2" borderId="8" xfId="0" quotePrefix="1" applyFont="1" applyFill="1" applyBorder="1" applyAlignment="1" applyProtection="1">
      <alignment horizontal="center" vertical="center"/>
    </xf>
    <xf numFmtId="0" fontId="11" fillId="2" borderId="61" xfId="0" quotePrefix="1" applyFont="1" applyFill="1" applyBorder="1" applyAlignment="1" applyProtection="1">
      <alignment horizontal="center" vertical="center"/>
    </xf>
    <xf numFmtId="0" fontId="11" fillId="2" borderId="77" xfId="0" applyFont="1" applyFill="1" applyBorder="1" applyAlignment="1">
      <alignment horizontal="center" vertical="center"/>
    </xf>
    <xf numFmtId="0" fontId="49" fillId="2" borderId="2" xfId="0" quotePrefix="1" applyFont="1" applyFill="1" applyBorder="1" applyAlignment="1" applyProtection="1">
      <alignment horizontal="justify"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0" xfId="0" applyFont="1" applyFill="1" applyBorder="1" applyAlignment="1">
      <alignment horizontal="center" vertical="center"/>
    </xf>
    <xf numFmtId="0" fontId="16" fillId="2" borderId="0" xfId="0" applyFont="1" applyFill="1" applyAlignment="1" applyProtection="1">
      <alignment horizontal="center" vertical="center"/>
    </xf>
    <xf numFmtId="0" fontId="22" fillId="2" borderId="0" xfId="1" quotePrefix="1" applyFont="1" applyFill="1" applyAlignment="1" applyProtection="1">
      <alignment horizontal="left" vertical="center" wrapText="1"/>
    </xf>
    <xf numFmtId="0" fontId="22" fillId="2" borderId="0" xfId="1" quotePrefix="1" applyFont="1" applyFill="1" applyAlignment="1" applyProtection="1">
      <alignment horizontal="justify" vertical="center" wrapText="1"/>
    </xf>
    <xf numFmtId="0" fontId="31" fillId="2" borderId="52" xfId="1" applyFont="1" applyFill="1" applyBorder="1" applyAlignment="1" applyProtection="1">
      <alignment horizontal="center" vertical="center" wrapText="1"/>
    </xf>
    <xf numFmtId="0" fontId="31" fillId="2" borderId="59" xfId="1" applyFont="1" applyFill="1" applyBorder="1" applyAlignment="1" applyProtection="1">
      <alignment horizontal="center" vertical="center" wrapText="1"/>
    </xf>
    <xf numFmtId="0" fontId="30" fillId="2" borderId="40" xfId="1" applyFont="1" applyFill="1" applyBorder="1" applyAlignment="1" applyProtection="1">
      <alignment horizontal="center" vertical="center" wrapText="1"/>
    </xf>
    <xf numFmtId="0" fontId="30" fillId="2" borderId="80" xfId="1" applyFont="1" applyFill="1" applyBorder="1" applyAlignment="1" applyProtection="1">
      <alignment horizontal="center" vertical="center" wrapText="1"/>
    </xf>
    <xf numFmtId="0" fontId="30" fillId="2" borderId="18" xfId="1" quotePrefix="1" applyFont="1" applyFill="1" applyBorder="1" applyAlignment="1" applyProtection="1">
      <alignment horizontal="center" vertical="center" wrapText="1"/>
    </xf>
    <xf numFmtId="0" fontId="30" fillId="2" borderId="35" xfId="1" applyFont="1" applyFill="1" applyBorder="1" applyAlignment="1" applyProtection="1">
      <alignment horizontal="center" vertical="center" wrapText="1"/>
    </xf>
    <xf numFmtId="0" fontId="57" fillId="2" borderId="68" xfId="1" quotePrefix="1" applyFont="1" applyFill="1" applyBorder="1" applyAlignment="1" applyProtection="1">
      <alignment horizontal="center" vertical="center"/>
    </xf>
    <xf numFmtId="0" fontId="57" fillId="2" borderId="81" xfId="1" applyFont="1" applyFill="1" applyBorder="1" applyAlignment="1" applyProtection="1">
      <alignment horizontal="center" vertical="center"/>
    </xf>
    <xf numFmtId="0" fontId="58" fillId="2" borderId="54" xfId="1" applyFont="1" applyFill="1" applyBorder="1" applyAlignment="1" applyProtection="1">
      <alignment horizontal="center" vertical="center"/>
    </xf>
    <xf numFmtId="0" fontId="30" fillId="2" borderId="82" xfId="1" applyFont="1" applyFill="1" applyBorder="1" applyAlignment="1" applyProtection="1">
      <alignment horizontal="center" vertical="center" wrapText="1"/>
    </xf>
    <xf numFmtId="0" fontId="30" fillId="2" borderId="16" xfId="1" applyFont="1" applyFill="1" applyBorder="1" applyAlignment="1" applyProtection="1">
      <alignment horizontal="center" vertical="center" wrapText="1"/>
    </xf>
    <xf numFmtId="0" fontId="28" fillId="2" borderId="83" xfId="1" applyFill="1" applyBorder="1" applyProtection="1"/>
    <xf numFmtId="0" fontId="30" fillId="2" borderId="17" xfId="1" applyFont="1" applyFill="1" applyBorder="1" applyAlignment="1" applyProtection="1">
      <alignment horizontal="center" vertical="center" wrapText="1"/>
    </xf>
    <xf numFmtId="0" fontId="30" fillId="2" borderId="21" xfId="1" applyFont="1" applyFill="1" applyBorder="1" applyAlignment="1" applyProtection="1">
      <alignment horizontal="center" vertical="center" wrapText="1"/>
    </xf>
    <xf numFmtId="0" fontId="4" fillId="2" borderId="0" xfId="0" applyFont="1" applyFill="1" applyBorder="1" applyAlignment="1" applyProtection="1">
      <alignment horizontal="center" vertical="center"/>
    </xf>
    <xf numFmtId="0" fontId="41" fillId="2" borderId="0" xfId="1" quotePrefix="1" applyFont="1" applyFill="1" applyAlignment="1" applyProtection="1">
      <alignment horizontal="center" vertical="center" wrapText="1"/>
      <protection locked="0"/>
    </xf>
    <xf numFmtId="0" fontId="41" fillId="2" borderId="0" xfId="1" applyFont="1" applyFill="1" applyAlignment="1" applyProtection="1">
      <alignment horizontal="center" vertical="center" wrapText="1"/>
      <protection locked="0"/>
    </xf>
  </cellXfs>
  <cellStyles count="4">
    <cellStyle name="Normal_2007 Turnover_NON_EU_Template_V.1.2" xfId="1"/>
    <cellStyle name="Normal_Book3" xfId="2"/>
    <cellStyle name="Обычный" xfId="0" builtinId="0"/>
    <cellStyle name="Обычный_Структура_оборота_апрель_2010" xfId="3"/>
  </cellStyles>
  <dxfs count="67">
    <dxf>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ill>
        <patternFill>
          <bgColor indexed="10"/>
        </patternFill>
      </fill>
    </dxf>
    <dxf>
      <font>
        <b/>
        <i val="0"/>
        <condense val="0"/>
        <extend val="0"/>
        <color auto="1"/>
      </font>
      <fill>
        <patternFill>
          <bgColor indexed="10"/>
        </patternFill>
      </fill>
    </dxf>
    <dxf>
      <fill>
        <patternFill>
          <bgColor indexed="10"/>
        </patternFill>
      </fill>
    </dxf>
    <dxf>
      <font>
        <b/>
        <i val="0"/>
        <condense val="0"/>
        <extend val="0"/>
        <color auto="1"/>
      </font>
      <fill>
        <patternFill>
          <bgColor indexed="10"/>
        </patternFill>
      </fill>
    </dxf>
    <dxf>
      <fill>
        <patternFill>
          <bgColor indexed="10"/>
        </patternFill>
      </fill>
    </dxf>
    <dxf>
      <font>
        <b/>
        <i val="0"/>
        <condense val="0"/>
        <extend val="0"/>
        <u val="none"/>
        <color auto="1"/>
      </font>
      <fill>
        <patternFill>
          <bgColor indexed="10"/>
        </patternFill>
      </fill>
    </dxf>
    <dxf>
      <fill>
        <patternFill>
          <bgColor indexed="10"/>
        </patternFill>
      </fill>
    </dxf>
    <dxf>
      <font>
        <b/>
        <i val="0"/>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patternType="solid">
          <bgColor indexed="9"/>
        </patternFill>
      </fill>
    </dxf>
    <dxf>
      <font>
        <b/>
        <i val="0"/>
        <condense val="0"/>
        <extend val="0"/>
        <color auto="1"/>
      </font>
      <fill>
        <patternFill>
          <bgColor indexed="10"/>
        </patternFill>
      </fill>
    </dxf>
    <dxf>
      <fill>
        <patternFill>
          <bgColor indexed="10"/>
        </patternFill>
      </fill>
    </dxf>
    <dxf>
      <font>
        <b/>
        <i val="0"/>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patternType="solid">
          <bgColor indexed="9"/>
        </patternFill>
      </fill>
    </dxf>
    <dxf>
      <font>
        <b/>
        <i val="0"/>
        <condense val="0"/>
        <extend val="0"/>
        <u val="none"/>
        <color auto="1"/>
      </font>
      <fill>
        <patternFill>
          <bgColor indexed="10"/>
        </patternFill>
      </fill>
    </dxf>
    <dxf>
      <fill>
        <patternFill>
          <bgColor indexed="10"/>
        </patternFill>
      </fill>
    </dxf>
    <dxf>
      <fill>
        <patternFill>
          <bgColor indexed="10"/>
        </patternFill>
      </fill>
    </dxf>
    <dxf>
      <fill>
        <patternFill>
          <bgColor indexed="10"/>
        </patternFill>
      </fill>
    </dxf>
    <dxf>
      <fill>
        <patternFill patternType="solid">
          <bgColor indexed="9"/>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
      <font>
        <b/>
        <i val="0"/>
        <condense val="0"/>
        <extend val="0"/>
        <color indexed="22"/>
      </font>
      <fill>
        <patternFill>
          <bgColor indexed="60"/>
        </patternFill>
      </fill>
      <border>
        <left style="thin">
          <color indexed="64"/>
        </left>
        <right style="thin">
          <color indexed="64"/>
        </right>
        <top style="thin">
          <color indexed="64"/>
        </top>
        <bottom style="thin">
          <color indexed="64"/>
        </bottom>
      </border>
    </dxf>
    <dxf>
      <font>
        <b val="0"/>
        <i val="0"/>
        <condense val="0"/>
        <extend val="0"/>
        <color indexed="9"/>
      </font>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
      <font>
        <b/>
        <i val="0"/>
        <condense val="0"/>
        <extend val="0"/>
        <color indexed="22"/>
      </font>
      <fill>
        <patternFill>
          <bgColor indexed="60"/>
        </patternFill>
      </fill>
      <border>
        <left style="thin">
          <color indexed="64"/>
        </left>
        <right style="thin">
          <color indexed="64"/>
        </right>
        <top style="thin">
          <color indexed="64"/>
        </top>
        <bottom style="thin">
          <color indexed="64"/>
        </bottom>
      </border>
    </dxf>
    <dxf>
      <font>
        <b val="0"/>
        <i val="0"/>
        <condense val="0"/>
        <extend val="0"/>
        <color indexed="9"/>
      </font>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39"/>
  <sheetViews>
    <sheetView zoomScale="65" zoomScaleNormal="80" workbookViewId="0">
      <pane xSplit="1" ySplit="9" topLeftCell="B10" activePane="bottomRight" state="frozen"/>
      <selection activeCell="J28" sqref="J28"/>
      <selection pane="topRight" activeCell="J28" sqref="J28"/>
      <selection pane="bottomLeft" activeCell="J28" sqref="J28"/>
      <selection pane="bottomRight" activeCell="C8" sqref="C8"/>
    </sheetView>
  </sheetViews>
  <sheetFormatPr defaultColWidth="0" defaultRowHeight="12.75"/>
  <cols>
    <col min="1" max="1" width="2.140625" style="364" customWidth="1"/>
    <col min="2" max="2" width="5.7109375" style="372" customWidth="1"/>
    <col min="3" max="3" width="94.85546875" style="76" customWidth="1"/>
    <col min="4" max="4" width="2.42578125" style="76" customWidth="1"/>
    <col min="5" max="5" width="13.7109375" style="76" customWidth="1"/>
    <col min="6" max="6" width="15.140625" style="76" customWidth="1"/>
    <col min="7" max="7" width="11.42578125" style="76" customWidth="1"/>
    <col min="8" max="8" width="11" style="76" customWidth="1"/>
    <col min="9" max="9" width="11.42578125" style="76" customWidth="1"/>
    <col min="10" max="10" width="13.85546875" style="76" customWidth="1"/>
    <col min="11" max="11" width="6.140625" style="76" customWidth="1"/>
    <col min="12" max="12" width="3.85546875" style="76" customWidth="1"/>
    <col min="13" max="13" width="74" style="340" bestFit="1" customWidth="1"/>
    <col min="14" max="14" width="3.7109375" style="76" customWidth="1"/>
    <col min="15" max="16384" width="11.42578125" style="76" hidden="1"/>
  </cols>
  <sheetData>
    <row r="1" spans="2:17" s="364" customFormat="1" ht="3" customHeight="1">
      <c r="B1" s="365"/>
      <c r="M1" s="428"/>
    </row>
    <row r="2" spans="2:17" ht="18" customHeight="1">
      <c r="B2" s="366"/>
      <c r="C2" s="367"/>
    </row>
    <row r="3" spans="2:17" ht="18" customHeight="1">
      <c r="B3" s="368"/>
      <c r="C3" s="486"/>
      <c r="D3" s="8" t="s">
        <v>79</v>
      </c>
      <c r="E3" s="369"/>
      <c r="F3" s="369"/>
      <c r="G3" s="369"/>
      <c r="H3" s="369"/>
      <c r="I3" s="369"/>
      <c r="J3" s="370"/>
      <c r="K3" s="370"/>
      <c r="L3" s="371"/>
    </row>
    <row r="4" spans="2:17" ht="18" customHeight="1">
      <c r="B4" s="368"/>
      <c r="C4" s="486"/>
      <c r="D4" s="8"/>
      <c r="E4" s="369"/>
      <c r="F4" s="369"/>
      <c r="G4" s="369"/>
      <c r="H4" s="369"/>
      <c r="I4" s="369"/>
      <c r="J4" s="370"/>
      <c r="K4" s="370"/>
      <c r="L4" s="371"/>
    </row>
    <row r="5" spans="2:17" ht="8.25" customHeight="1">
      <c r="C5" s="487"/>
      <c r="D5" s="489"/>
      <c r="E5" s="369"/>
      <c r="F5" s="374"/>
      <c r="G5" s="374"/>
      <c r="H5" s="374"/>
      <c r="I5" s="374"/>
      <c r="J5" s="375"/>
      <c r="K5" s="370"/>
      <c r="L5" s="371"/>
      <c r="Q5" s="376"/>
    </row>
    <row r="6" spans="2:17" ht="19.5" customHeight="1">
      <c r="B6" s="377"/>
      <c r="C6" s="488" t="s">
        <v>78</v>
      </c>
      <c r="D6" s="8"/>
      <c r="E6" s="369"/>
      <c r="F6" s="379"/>
      <c r="G6" s="379"/>
      <c r="H6" s="379"/>
      <c r="I6" s="379"/>
      <c r="J6" s="375"/>
      <c r="K6" s="370"/>
      <c r="L6" s="371"/>
    </row>
    <row r="7" spans="2:17" ht="9.75" customHeight="1">
      <c r="C7" s="370"/>
      <c r="D7" s="370"/>
      <c r="E7" s="370"/>
      <c r="F7" s="380"/>
      <c r="G7" s="380"/>
      <c r="H7" s="380"/>
      <c r="I7" s="380"/>
      <c r="J7" s="381"/>
      <c r="K7" s="370"/>
      <c r="L7" s="371"/>
    </row>
    <row r="8" spans="2:17" ht="34.5" customHeight="1">
      <c r="B8" s="382"/>
      <c r="C8" s="305"/>
      <c r="D8" s="305"/>
      <c r="E8" s="305"/>
      <c r="F8" s="305"/>
      <c r="G8" s="305"/>
      <c r="H8" s="305"/>
      <c r="I8" s="305"/>
      <c r="J8" s="305"/>
      <c r="K8" s="383"/>
    </row>
    <row r="9" spans="2:17" ht="9.75" customHeight="1" thickBot="1">
      <c r="B9" s="384"/>
      <c r="C9" s="385"/>
      <c r="D9" s="386"/>
      <c r="E9" s="386"/>
      <c r="F9" s="386"/>
      <c r="G9" s="386"/>
      <c r="H9" s="386"/>
      <c r="I9" s="386"/>
      <c r="J9" s="387"/>
      <c r="K9" s="383"/>
    </row>
    <row r="10" spans="2:17" ht="7.5" customHeight="1">
      <c r="B10" s="388"/>
      <c r="C10" s="389"/>
      <c r="D10" s="390"/>
      <c r="E10" s="390"/>
      <c r="F10" s="390"/>
      <c r="G10" s="390"/>
      <c r="H10" s="390"/>
      <c r="I10" s="390"/>
      <c r="J10" s="391"/>
      <c r="K10" s="392"/>
    </row>
    <row r="11" spans="2:17" ht="44.25" customHeight="1">
      <c r="B11" s="393"/>
      <c r="C11" s="490" t="s">
        <v>232</v>
      </c>
      <c r="D11" s="490"/>
      <c r="E11" s="490"/>
      <c r="F11" s="490"/>
      <c r="G11" s="490"/>
      <c r="H11" s="490"/>
      <c r="I11" s="490"/>
      <c r="J11" s="490"/>
      <c r="K11" s="394"/>
    </row>
    <row r="12" spans="2:17" ht="19.5" customHeight="1">
      <c r="B12" s="393"/>
      <c r="C12" s="395" t="s">
        <v>104</v>
      </c>
      <c r="D12" s="396"/>
      <c r="E12" s="396"/>
      <c r="F12" s="396"/>
      <c r="G12" s="396"/>
      <c r="H12" s="396"/>
      <c r="I12" s="396"/>
      <c r="J12" s="397"/>
      <c r="K12" s="394"/>
      <c r="M12" s="429"/>
    </row>
    <row r="13" spans="2:17">
      <c r="B13" s="393"/>
      <c r="C13" s="395"/>
      <c r="D13" s="395"/>
      <c r="E13" s="395"/>
      <c r="F13" s="398"/>
      <c r="G13" s="398"/>
      <c r="H13" s="398"/>
      <c r="I13" s="398"/>
      <c r="J13" s="395"/>
      <c r="K13" s="394"/>
      <c r="M13" s="429"/>
    </row>
    <row r="14" spans="2:17" ht="13.5" thickBot="1">
      <c r="B14" s="393"/>
      <c r="C14" s="395"/>
      <c r="D14" s="395"/>
      <c r="E14" s="395"/>
      <c r="F14" s="398"/>
      <c r="G14" s="398"/>
      <c r="H14" s="398"/>
      <c r="I14" s="398"/>
      <c r="J14" s="395"/>
      <c r="K14" s="394"/>
      <c r="M14" s="429"/>
    </row>
    <row r="15" spans="2:17" ht="36.75" customHeight="1" thickBot="1">
      <c r="B15" s="393"/>
      <c r="C15" s="404" t="s">
        <v>63</v>
      </c>
      <c r="D15" s="399"/>
      <c r="E15" s="444" t="s">
        <v>7</v>
      </c>
      <c r="F15" s="363">
        <v>22</v>
      </c>
      <c r="G15" s="401"/>
      <c r="H15" s="401"/>
      <c r="I15" s="401"/>
      <c r="J15" s="402"/>
      <c r="K15" s="394"/>
      <c r="M15" s="430" t="s">
        <v>227</v>
      </c>
    </row>
    <row r="16" spans="2:17" ht="15">
      <c r="B16" s="393"/>
      <c r="C16" s="403"/>
      <c r="D16" s="403"/>
      <c r="E16" s="403"/>
      <c r="F16" s="403"/>
      <c r="G16" s="403"/>
      <c r="H16" s="403"/>
      <c r="I16" s="403"/>
      <c r="J16" s="395"/>
      <c r="K16" s="394"/>
      <c r="M16" s="429"/>
    </row>
    <row r="17" spans="2:13" ht="15.75" thickBot="1">
      <c r="B17" s="393"/>
      <c r="C17" s="403"/>
      <c r="D17" s="403"/>
      <c r="E17" s="403"/>
      <c r="F17" s="403"/>
      <c r="G17" s="403"/>
      <c r="H17" s="403"/>
      <c r="I17" s="403"/>
      <c r="J17" s="395"/>
      <c r="K17" s="394"/>
      <c r="M17" s="429"/>
    </row>
    <row r="18" spans="2:13" ht="42.75" customHeight="1" thickBot="1">
      <c r="B18" s="393"/>
      <c r="C18" s="404" t="s">
        <v>64</v>
      </c>
      <c r="D18" s="399"/>
      <c r="E18" s="442" t="s">
        <v>5</v>
      </c>
      <c r="F18" s="443" t="s">
        <v>6</v>
      </c>
      <c r="G18" s="406"/>
      <c r="H18" s="403"/>
      <c r="I18" s="403"/>
      <c r="J18" s="395"/>
      <c r="K18" s="394"/>
      <c r="M18" s="429"/>
    </row>
    <row r="19" spans="2:13" ht="30" customHeight="1">
      <c r="B19" s="393"/>
      <c r="C19" s="478" t="s">
        <v>65</v>
      </c>
      <c r="D19" s="407"/>
      <c r="E19" s="357">
        <v>40</v>
      </c>
      <c r="F19" s="307">
        <v>40</v>
      </c>
      <c r="G19" s="408"/>
      <c r="H19" s="403"/>
      <c r="I19" s="403"/>
      <c r="J19" s="395"/>
      <c r="K19" s="394"/>
      <c r="M19" s="430" t="s">
        <v>227</v>
      </c>
    </row>
    <row r="20" spans="2:13" ht="30" customHeight="1">
      <c r="B20" s="393"/>
      <c r="C20" s="478" t="s">
        <v>66</v>
      </c>
      <c r="D20" s="407"/>
      <c r="E20" s="358">
        <v>94</v>
      </c>
      <c r="F20" s="308">
        <v>89</v>
      </c>
      <c r="G20" s="408"/>
      <c r="H20" s="403"/>
      <c r="I20" s="403"/>
      <c r="J20" s="395"/>
      <c r="K20" s="394"/>
      <c r="M20" s="431" t="s">
        <v>229</v>
      </c>
    </row>
    <row r="21" spans="2:13" ht="30" customHeight="1" thickBot="1">
      <c r="B21" s="393"/>
      <c r="C21" s="478" t="s">
        <v>67</v>
      </c>
      <c r="D21" s="407"/>
      <c r="E21" s="309">
        <v>16</v>
      </c>
      <c r="F21" s="310">
        <v>6</v>
      </c>
      <c r="G21" s="408"/>
      <c r="H21" s="403"/>
      <c r="I21" s="403"/>
      <c r="J21" s="395"/>
      <c r="K21" s="394"/>
      <c r="M21" s="430" t="s">
        <v>227</v>
      </c>
    </row>
    <row r="22" spans="2:13" ht="15">
      <c r="B22" s="393"/>
      <c r="C22" s="425"/>
      <c r="D22" s="407"/>
      <c r="E22" s="408"/>
      <c r="F22" s="408"/>
      <c r="G22" s="408"/>
      <c r="H22" s="403"/>
      <c r="I22" s="403"/>
      <c r="J22" s="395"/>
      <c r="K22" s="394"/>
      <c r="M22" s="429"/>
    </row>
    <row r="23" spans="2:13" ht="15.75" thickBot="1">
      <c r="B23" s="393"/>
      <c r="C23" s="375"/>
      <c r="D23" s="375"/>
      <c r="E23" s="375"/>
      <c r="F23" s="375"/>
      <c r="G23" s="375"/>
      <c r="H23" s="375"/>
      <c r="I23" s="375"/>
      <c r="J23" s="395"/>
      <c r="K23" s="394"/>
      <c r="M23" s="429"/>
    </row>
    <row r="24" spans="2:13" ht="39" customHeight="1" thickBot="1">
      <c r="B24" s="393"/>
      <c r="C24" s="404" t="s">
        <v>68</v>
      </c>
      <c r="D24" s="399"/>
      <c r="E24" s="442" t="s">
        <v>5</v>
      </c>
      <c r="F24" s="443" t="s">
        <v>6</v>
      </c>
      <c r="G24" s="406"/>
      <c r="H24" s="403"/>
      <c r="I24" s="403"/>
      <c r="J24" s="395"/>
      <c r="K24" s="394"/>
      <c r="M24" s="431" t="s">
        <v>228</v>
      </c>
    </row>
    <row r="25" spans="2:13" ht="22.5" customHeight="1">
      <c r="B25" s="393"/>
      <c r="C25" s="479" t="s">
        <v>69</v>
      </c>
      <c r="D25" s="403"/>
      <c r="E25" s="306">
        <v>2</v>
      </c>
      <c r="F25" s="359">
        <v>2</v>
      </c>
      <c r="G25" s="480" t="s">
        <v>70</v>
      </c>
      <c r="H25" s="403"/>
      <c r="I25" s="403"/>
      <c r="J25" s="395"/>
      <c r="K25" s="394"/>
      <c r="M25" s="429"/>
    </row>
    <row r="26" spans="2:13" ht="21.75" customHeight="1" thickBot="1">
      <c r="B26" s="393"/>
      <c r="C26" s="481" t="s">
        <v>71</v>
      </c>
      <c r="D26" s="411"/>
      <c r="E26" s="309">
        <v>2</v>
      </c>
      <c r="F26" s="360">
        <v>2</v>
      </c>
      <c r="G26" s="480" t="s">
        <v>72</v>
      </c>
      <c r="H26" s="403"/>
      <c r="I26" s="403"/>
      <c r="J26" s="395"/>
      <c r="K26" s="394"/>
      <c r="M26" s="429"/>
    </row>
    <row r="27" spans="2:13" ht="21.75" customHeight="1">
      <c r="B27" s="393"/>
      <c r="C27" s="411"/>
      <c r="D27" s="411"/>
      <c r="E27" s="408"/>
      <c r="F27" s="408"/>
      <c r="G27" s="410"/>
      <c r="H27" s="403"/>
      <c r="I27" s="403"/>
      <c r="J27" s="395"/>
      <c r="K27" s="394"/>
      <c r="M27" s="429"/>
    </row>
    <row r="28" spans="2:13" ht="21.75" customHeight="1">
      <c r="B28" s="393"/>
      <c r="C28" s="411"/>
      <c r="D28" s="411"/>
      <c r="E28" s="408"/>
      <c r="F28" s="408"/>
      <c r="G28" s="410"/>
      <c r="H28" s="403"/>
      <c r="I28" s="403"/>
      <c r="J28" s="395"/>
      <c r="K28" s="394"/>
      <c r="M28" s="429"/>
    </row>
    <row r="29" spans="2:13" ht="15">
      <c r="B29" s="393"/>
      <c r="C29" s="404" t="s">
        <v>76</v>
      </c>
      <c r="D29" s="399"/>
      <c r="E29" s="403"/>
      <c r="F29" s="403"/>
      <c r="G29" s="403"/>
      <c r="H29" s="403"/>
      <c r="I29" s="403"/>
      <c r="J29" s="395"/>
      <c r="K29" s="394"/>
      <c r="M29" s="429"/>
    </row>
    <row r="30" spans="2:13" ht="19.5" customHeight="1" thickBot="1">
      <c r="B30" s="393"/>
      <c r="C30" s="482" t="s">
        <v>73</v>
      </c>
      <c r="D30" s="403"/>
      <c r="E30" s="403"/>
      <c r="F30" s="403"/>
      <c r="G30" s="403"/>
      <c r="H30" s="403"/>
      <c r="I30" s="403"/>
      <c r="J30" s="395"/>
      <c r="K30" s="394"/>
      <c r="M30" s="429"/>
    </row>
    <row r="31" spans="2:13" ht="20.25" customHeight="1">
      <c r="B31" s="393"/>
      <c r="C31" s="498"/>
      <c r="D31" s="499"/>
      <c r="E31" s="493" t="s">
        <v>59</v>
      </c>
      <c r="F31" s="495" t="s">
        <v>74</v>
      </c>
      <c r="G31" s="496"/>
      <c r="H31" s="496"/>
      <c r="I31" s="497"/>
      <c r="J31" s="395"/>
      <c r="K31" s="394"/>
      <c r="M31" s="429"/>
    </row>
    <row r="32" spans="2:13" ht="45.75" thickBot="1">
      <c r="B32" s="393"/>
      <c r="C32" s="500"/>
      <c r="D32" s="501"/>
      <c r="E32" s="494"/>
      <c r="F32" s="483" t="s">
        <v>60</v>
      </c>
      <c r="G32" s="484" t="s">
        <v>61</v>
      </c>
      <c r="H32" s="484" t="s">
        <v>62</v>
      </c>
      <c r="I32" s="485" t="s">
        <v>75</v>
      </c>
      <c r="J32" s="395"/>
      <c r="K32" s="394"/>
      <c r="M32" s="429"/>
    </row>
    <row r="33" spans="2:13" ht="49.5" customHeight="1" thickBot="1">
      <c r="B33" s="393"/>
      <c r="C33" s="491" t="s">
        <v>77</v>
      </c>
      <c r="D33" s="492"/>
      <c r="E33" s="437">
        <v>4788.5190000000002</v>
      </c>
      <c r="F33" s="361"/>
      <c r="G33" s="437">
        <v>237.48099999999999</v>
      </c>
      <c r="H33" s="437">
        <v>3939.6770000000001</v>
      </c>
      <c r="I33" s="362"/>
      <c r="J33" s="395"/>
      <c r="K33" s="394"/>
      <c r="M33" s="430" t="s">
        <v>227</v>
      </c>
    </row>
    <row r="34" spans="2:13" ht="19.5" customHeight="1">
      <c r="B34" s="393"/>
      <c r="C34" s="410"/>
      <c r="D34" s="416"/>
      <c r="E34" s="398"/>
      <c r="F34" s="398"/>
      <c r="G34" s="398"/>
      <c r="H34" s="398"/>
      <c r="I34" s="398"/>
      <c r="J34" s="395"/>
      <c r="K34" s="394"/>
      <c r="M34" s="429"/>
    </row>
    <row r="35" spans="2:13" ht="18">
      <c r="B35" s="393"/>
      <c r="C35" s="417"/>
      <c r="D35" s="418"/>
      <c r="E35" s="398"/>
      <c r="F35" s="398"/>
      <c r="G35" s="398"/>
      <c r="H35" s="398"/>
      <c r="I35" s="398"/>
      <c r="J35" s="395"/>
      <c r="K35" s="394"/>
      <c r="M35" s="429"/>
    </row>
    <row r="36" spans="2:13" ht="15">
      <c r="B36" s="393"/>
      <c r="C36" s="403"/>
      <c r="D36" s="419"/>
      <c r="E36" s="398"/>
      <c r="F36" s="398"/>
      <c r="G36" s="398"/>
      <c r="H36" s="398"/>
      <c r="I36" s="398"/>
      <c r="J36" s="395"/>
      <c r="K36" s="394"/>
      <c r="M36" s="429"/>
    </row>
    <row r="37" spans="2:13">
      <c r="B37" s="393"/>
      <c r="C37" s="395"/>
      <c r="D37" s="395"/>
      <c r="E37" s="395"/>
      <c r="F37" s="395"/>
      <c r="G37" s="395"/>
      <c r="H37" s="395"/>
      <c r="I37" s="395"/>
      <c r="J37" s="395"/>
      <c r="K37" s="394"/>
      <c r="M37" s="429"/>
    </row>
    <row r="38" spans="2:13" ht="13.5" thickBot="1">
      <c r="B38" s="420"/>
      <c r="C38" s="421"/>
      <c r="D38" s="421"/>
      <c r="E38" s="421"/>
      <c r="F38" s="421"/>
      <c r="G38" s="421"/>
      <c r="H38" s="421"/>
      <c r="I38" s="421"/>
      <c r="J38" s="421"/>
      <c r="K38" s="422"/>
      <c r="M38" s="429"/>
    </row>
    <row r="39" spans="2:13">
      <c r="B39" s="423"/>
      <c r="C39" s="424"/>
      <c r="D39" s="424"/>
      <c r="E39" s="424"/>
      <c r="F39" s="424"/>
      <c r="G39" s="424"/>
      <c r="H39" s="424"/>
      <c r="I39" s="424"/>
      <c r="J39" s="424"/>
    </row>
  </sheetData>
  <mergeCells count="5">
    <mergeCell ref="C11:J11"/>
    <mergeCell ref="C33:D33"/>
    <mergeCell ref="E31:E32"/>
    <mergeCell ref="F31:I31"/>
    <mergeCell ref="C31:D32"/>
  </mergeCells>
  <phoneticPr fontId="29" type="noConversion"/>
  <conditionalFormatting sqref="M15">
    <cfRule type="expression" dxfId="66" priority="1" stopIfTrue="1">
      <formula>AND(F15&lt;&gt;"",OR(F15&lt;0,NOT(ISNUMBER(F15))))</formula>
    </cfRule>
  </conditionalFormatting>
  <conditionalFormatting sqref="M19 M21">
    <cfRule type="expression" dxfId="65" priority="2" stopIfTrue="1">
      <formula>OR(E19&lt;0,F19&lt;0,ISTEXT(E19),ISTEXT(F19))</formula>
    </cfRule>
  </conditionalFormatting>
  <conditionalFormatting sqref="M20">
    <cfRule type="expression" dxfId="64" priority="3" stopIfTrue="1">
      <formula>OR(E20&lt;0,F20&lt;0, E20&gt;100,F20&gt;100,ISTEXT(E20),ISTEXT(F20))</formula>
    </cfRule>
  </conditionalFormatting>
  <conditionalFormatting sqref="M24">
    <cfRule type="expression" dxfId="63" priority="4" stopIfTrue="1">
      <formula>OR(COUNTA(E25:F26)&lt;&gt;COUNTIF(E25:F26,"&gt;=0"),E25&gt;3,F25&gt;3,E26&gt;3,F26&gt;3)</formula>
    </cfRule>
  </conditionalFormatting>
  <conditionalFormatting sqref="G19:G22 E27:F28">
    <cfRule type="expression" dxfId="62" priority="5" stopIfTrue="1">
      <formula>ISTEXT(E19)</formula>
    </cfRule>
    <cfRule type="expression" dxfId="61" priority="6" stopIfTrue="1">
      <formula>ISERROR(E19)</formula>
    </cfRule>
  </conditionalFormatting>
  <conditionalFormatting sqref="E22:F22">
    <cfRule type="expression" dxfId="60" priority="7" stopIfTrue="1">
      <formula>ISTEXT(E22)</formula>
    </cfRule>
    <cfRule type="expression" dxfId="59" priority="8" stopIfTrue="1">
      <formula>ISERROR(E22)</formula>
    </cfRule>
  </conditionalFormatting>
  <conditionalFormatting sqref="C11:J11">
    <cfRule type="expression" dxfId="58" priority="9" stopIfTrue="1">
      <formula>$C$11=""</formula>
    </cfRule>
    <cfRule type="expression" dxfId="57" priority="10" stopIfTrue="1">
      <formula>$C$11&lt;&gt;""</formula>
    </cfRule>
  </conditionalFormatting>
  <conditionalFormatting sqref="C8:J8">
    <cfRule type="cellIs" dxfId="56" priority="11" stopIfTrue="1" operator="notEqual">
      <formula>""</formula>
    </cfRule>
  </conditionalFormatting>
  <conditionalFormatting sqref="E19:F19 E21:F21 F15">
    <cfRule type="expression" dxfId="55" priority="12" stopIfTrue="1">
      <formula>AND(E15&lt;&gt;"",OR(E15&lt;0,NOT(ISNUMBER(E15))))</formula>
    </cfRule>
  </conditionalFormatting>
  <conditionalFormatting sqref="E20:F20">
    <cfRule type="expression" dxfId="54" priority="13" stopIfTrue="1">
      <formula>AND(E20&lt;&gt;"",OR(E20&lt;0,NOT(ISNUMBER(E20)),E20&gt;100))</formula>
    </cfRule>
  </conditionalFormatting>
  <conditionalFormatting sqref="E25:F26">
    <cfRule type="expression" dxfId="53" priority="14" stopIfTrue="1">
      <formula>AND(E25&lt;&gt;"",OR(E25&lt;=0,E25&gt;3))</formula>
    </cfRule>
  </conditionalFormatting>
  <conditionalFormatting sqref="E33:I33">
    <cfRule type="expression" dxfId="52" priority="15" stopIfTrue="1">
      <formula>AND(E33&lt;&gt;"",OR(E33&lt;0,NOT(ISNUMBER(E33))))</formula>
    </cfRule>
  </conditionalFormatting>
  <conditionalFormatting sqref="M33">
    <cfRule type="expression" dxfId="51" priority="16" stopIfTrue="1">
      <formula>COUNTA($E$33:$I$33)&lt;&gt;COUNTIF($E$33:$I$33,"&gt;=0")</formula>
    </cfRule>
  </conditionalFormatting>
  <pageMargins left="0.74803149606299213" right="0.74803149606299213" top="0.47244094488188981" bottom="0.55118110236220474" header="0.23622047244094491" footer="0.19685039370078741"/>
  <pageSetup paperSize="9" scale="75" orientation="landscape" r:id="rId1"/>
  <headerFooter alignWithMargins="0">
    <oddFooter>&amp;C2010 Triennial Central Bank Survey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pageSetUpPr fitToPage="1"/>
  </sheetPr>
  <dimension ref="A2:I20"/>
  <sheetViews>
    <sheetView workbookViewId="0">
      <pane xSplit="2" ySplit="6" topLeftCell="C7" activePane="bottomRight" state="frozen"/>
      <selection activeCell="A9" sqref="A9:D9"/>
      <selection pane="topRight" activeCell="A9" sqref="A9:D9"/>
      <selection pane="bottomLeft" activeCell="A9" sqref="A9:D9"/>
      <selection pane="bottomRight" activeCell="A9" sqref="A9:D9"/>
    </sheetView>
  </sheetViews>
  <sheetFormatPr defaultRowHeight="12.75"/>
  <cols>
    <col min="1" max="1" width="5.85546875" style="445" customWidth="1"/>
    <col min="2" max="2" width="42.28515625" style="445" customWidth="1"/>
    <col min="3" max="9" width="16.7109375" style="445" customWidth="1"/>
    <col min="10" max="16384" width="9.140625" style="445"/>
  </cols>
  <sheetData>
    <row r="2" spans="1:9" ht="18.75">
      <c r="A2" s="446" t="s">
        <v>47</v>
      </c>
      <c r="B2" s="447"/>
      <c r="C2" s="447"/>
      <c r="D2" s="447"/>
      <c r="E2" s="447"/>
      <c r="F2" s="447"/>
      <c r="G2" s="447"/>
      <c r="H2" s="447"/>
      <c r="I2" s="447"/>
    </row>
    <row r="3" spans="1:9" ht="18.75">
      <c r="A3" s="446"/>
      <c r="B3" s="447"/>
      <c r="C3" s="447"/>
      <c r="D3" s="447"/>
      <c r="E3" s="447"/>
      <c r="F3" s="447"/>
      <c r="G3" s="447"/>
      <c r="H3" s="447"/>
      <c r="I3" s="447"/>
    </row>
    <row r="4" spans="1:9" ht="31.5" customHeight="1">
      <c r="A4" s="504" t="s">
        <v>10</v>
      </c>
      <c r="B4" s="504"/>
      <c r="C4" s="511" t="s">
        <v>48</v>
      </c>
      <c r="D4" s="511"/>
      <c r="E4" s="511"/>
      <c r="F4" s="511"/>
      <c r="G4" s="511"/>
      <c r="H4" s="511"/>
      <c r="I4" s="506" t="s">
        <v>13</v>
      </c>
    </row>
    <row r="5" spans="1:9" ht="46.5" customHeight="1">
      <c r="A5" s="505"/>
      <c r="B5" s="505"/>
      <c r="C5" s="511" t="s">
        <v>49</v>
      </c>
      <c r="D5" s="511" t="s">
        <v>50</v>
      </c>
      <c r="E5" s="511" t="s">
        <v>51</v>
      </c>
      <c r="F5" s="509" t="s">
        <v>52</v>
      </c>
      <c r="G5" s="510"/>
      <c r="H5" s="511" t="s">
        <v>53</v>
      </c>
      <c r="I5" s="507"/>
    </row>
    <row r="6" spans="1:9" s="452" customFormat="1" ht="69" customHeight="1">
      <c r="A6" s="505"/>
      <c r="B6" s="505"/>
      <c r="C6" s="512"/>
      <c r="D6" s="512"/>
      <c r="E6" s="512"/>
      <c r="F6" s="476" t="s">
        <v>54</v>
      </c>
      <c r="G6" s="476" t="s">
        <v>55</v>
      </c>
      <c r="H6" s="512"/>
      <c r="I6" s="508"/>
    </row>
    <row r="7" spans="1:9">
      <c r="A7" s="453">
        <v>1</v>
      </c>
      <c r="B7" s="454" t="s">
        <v>15</v>
      </c>
      <c r="C7" s="477">
        <v>407502.87699999998</v>
      </c>
      <c r="D7" s="477">
        <v>61760.682000000001</v>
      </c>
      <c r="E7" s="477">
        <v>116669.87</v>
      </c>
      <c r="F7" s="477">
        <v>2163.491</v>
      </c>
      <c r="G7" s="477">
        <v>6762.951</v>
      </c>
      <c r="H7" s="477">
        <v>628.625</v>
      </c>
      <c r="I7" s="477">
        <v>595488.49600000004</v>
      </c>
    </row>
    <row r="8" spans="1:9">
      <c r="A8" s="458">
        <v>2</v>
      </c>
      <c r="B8" s="459" t="s">
        <v>56</v>
      </c>
      <c r="C8" s="460">
        <v>145578.443</v>
      </c>
      <c r="D8" s="460"/>
      <c r="E8" s="460">
        <v>52599.324000000001</v>
      </c>
      <c r="F8" s="460"/>
      <c r="G8" s="460">
        <v>355.892</v>
      </c>
      <c r="H8" s="460">
        <v>493.58100000000002</v>
      </c>
      <c r="I8" s="460">
        <v>199027.239</v>
      </c>
    </row>
    <row r="9" spans="1:9">
      <c r="A9" s="458">
        <v>3</v>
      </c>
      <c r="B9" s="459" t="s">
        <v>57</v>
      </c>
      <c r="C9" s="460">
        <v>76944.437000000005</v>
      </c>
      <c r="D9" s="460"/>
      <c r="E9" s="460">
        <v>9685.4869999999992</v>
      </c>
      <c r="F9" s="460">
        <v>2163.491</v>
      </c>
      <c r="G9" s="460">
        <v>2022.49</v>
      </c>
      <c r="H9" s="460"/>
      <c r="I9" s="460">
        <v>90815.906000000003</v>
      </c>
    </row>
    <row r="10" spans="1:9">
      <c r="A10" s="453">
        <v>4</v>
      </c>
      <c r="B10" s="454" t="s">
        <v>23</v>
      </c>
      <c r="C10" s="477">
        <v>11206.307000000001</v>
      </c>
      <c r="D10" s="477">
        <v>1749.347</v>
      </c>
      <c r="E10" s="477">
        <v>28.684000000000001</v>
      </c>
      <c r="F10" s="477">
        <v>7.8810000000000002</v>
      </c>
      <c r="G10" s="477">
        <v>116.81100000000001</v>
      </c>
      <c r="H10" s="477"/>
      <c r="I10" s="477">
        <v>13109.031000000001</v>
      </c>
    </row>
    <row r="11" spans="1:9">
      <c r="A11" s="458">
        <v>5</v>
      </c>
      <c r="B11" s="459" t="s">
        <v>56</v>
      </c>
      <c r="C11" s="460">
        <v>176.66499999999999</v>
      </c>
      <c r="D11" s="460"/>
      <c r="E11" s="460"/>
      <c r="F11" s="460"/>
      <c r="G11" s="460"/>
      <c r="H11" s="460"/>
      <c r="I11" s="460">
        <v>176.66499999999999</v>
      </c>
    </row>
    <row r="12" spans="1:9">
      <c r="A12" s="458">
        <v>6</v>
      </c>
      <c r="B12" s="459" t="s">
        <v>57</v>
      </c>
      <c r="C12" s="460">
        <v>3689.7170000000001</v>
      </c>
      <c r="D12" s="460"/>
      <c r="E12" s="460">
        <v>20.353999999999999</v>
      </c>
      <c r="F12" s="460">
        <v>7.8810000000000002</v>
      </c>
      <c r="G12" s="460">
        <v>46.27</v>
      </c>
      <c r="H12" s="460"/>
      <c r="I12" s="460">
        <v>3764.2220000000002</v>
      </c>
    </row>
    <row r="13" spans="1:9">
      <c r="A13" s="453">
        <v>7</v>
      </c>
      <c r="B13" s="454" t="s">
        <v>29</v>
      </c>
      <c r="C13" s="477">
        <v>349998.54200000002</v>
      </c>
      <c r="D13" s="477">
        <v>21015.232</v>
      </c>
      <c r="E13" s="477">
        <v>97723.126999999993</v>
      </c>
      <c r="F13" s="477"/>
      <c r="G13" s="477">
        <v>2710.7060000000001</v>
      </c>
      <c r="H13" s="477">
        <v>409.38600000000002</v>
      </c>
      <c r="I13" s="477">
        <v>471856.99400000001</v>
      </c>
    </row>
    <row r="14" spans="1:9">
      <c r="A14" s="458">
        <v>8</v>
      </c>
      <c r="B14" s="459" t="s">
        <v>56</v>
      </c>
      <c r="C14" s="460">
        <v>94984.876999999993</v>
      </c>
      <c r="D14" s="460"/>
      <c r="E14" s="460">
        <v>38007.576999999997</v>
      </c>
      <c r="F14" s="460"/>
      <c r="G14" s="460"/>
      <c r="H14" s="460">
        <v>399.39100000000002</v>
      </c>
      <c r="I14" s="460">
        <v>133391.845</v>
      </c>
    </row>
    <row r="15" spans="1:9">
      <c r="A15" s="458">
        <v>9</v>
      </c>
      <c r="B15" s="459" t="s">
        <v>57</v>
      </c>
      <c r="C15" s="460">
        <v>139005.073</v>
      </c>
      <c r="D15" s="460"/>
      <c r="E15" s="460"/>
      <c r="F15" s="460"/>
      <c r="G15" s="460">
        <v>2678.2910000000002</v>
      </c>
      <c r="H15" s="460"/>
      <c r="I15" s="460">
        <v>141683.364</v>
      </c>
    </row>
    <row r="16" spans="1:9">
      <c r="A16" s="453">
        <v>10</v>
      </c>
      <c r="B16" s="454" t="s">
        <v>58</v>
      </c>
      <c r="C16" s="477">
        <v>1812.0989999999999</v>
      </c>
      <c r="D16" s="477">
        <v>498.20800000000003</v>
      </c>
      <c r="E16" s="477"/>
      <c r="F16" s="477"/>
      <c r="G16" s="477"/>
      <c r="H16" s="477"/>
      <c r="I16" s="477">
        <v>2310.306</v>
      </c>
    </row>
    <row r="17" spans="1:9">
      <c r="A17" s="458">
        <v>11</v>
      </c>
      <c r="B17" s="459" t="s">
        <v>56</v>
      </c>
      <c r="C17" s="460"/>
      <c r="D17" s="460"/>
      <c r="E17" s="460"/>
      <c r="F17" s="460"/>
      <c r="G17" s="460"/>
      <c r="H17" s="460"/>
      <c r="I17" s="460"/>
    </row>
    <row r="18" spans="1:9">
      <c r="A18" s="458">
        <v>12</v>
      </c>
      <c r="B18" s="459" t="s">
        <v>57</v>
      </c>
      <c r="C18" s="460">
        <v>1191.8679999999999</v>
      </c>
      <c r="D18" s="460"/>
      <c r="E18" s="460"/>
      <c r="F18" s="460"/>
      <c r="G18" s="460"/>
      <c r="H18" s="460"/>
      <c r="I18" s="460">
        <v>1191.8679999999999</v>
      </c>
    </row>
    <row r="19" spans="1:9">
      <c r="A19" s="453">
        <v>13</v>
      </c>
      <c r="B19" s="454" t="s">
        <v>21</v>
      </c>
      <c r="C19" s="477">
        <v>770519.82499999995</v>
      </c>
      <c r="D19" s="477">
        <v>85023.468999999997</v>
      </c>
      <c r="E19" s="477">
        <v>214421.68100000001</v>
      </c>
      <c r="F19" s="477">
        <v>2171.373</v>
      </c>
      <c r="G19" s="477">
        <v>9590.4680000000008</v>
      </c>
      <c r="H19" s="477">
        <v>1038.011</v>
      </c>
      <c r="I19" s="477">
        <v>1082764.827</v>
      </c>
    </row>
    <row r="20" spans="1:9">
      <c r="A20" s="462"/>
    </row>
  </sheetData>
  <mergeCells count="9">
    <mergeCell ref="A4:A6"/>
    <mergeCell ref="B4:B6"/>
    <mergeCell ref="I4:I6"/>
    <mergeCell ref="F5:G5"/>
    <mergeCell ref="C4:H4"/>
    <mergeCell ref="C5:C6"/>
    <mergeCell ref="D5:D6"/>
    <mergeCell ref="E5:E6"/>
    <mergeCell ref="H5:H6"/>
  </mergeCells>
  <phoneticPr fontId="71" type="noConversion"/>
  <pageMargins left="0.78740157480314965" right="0.59055118110236227" top="0.98425196850393704" bottom="0.39370078740157483" header="0.31496062992125984" footer="0.31496062992125984"/>
  <pageSetup paperSize="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Q49"/>
  <sheetViews>
    <sheetView zoomScale="65" zoomScaleNormal="80" workbookViewId="0">
      <pane xSplit="1" ySplit="9" topLeftCell="B10" activePane="bottomRight" state="frozen"/>
      <selection activeCell="J28" sqref="J28"/>
      <selection pane="topRight" activeCell="J28" sqref="J28"/>
      <selection pane="bottomLeft" activeCell="J28" sqref="J28"/>
      <selection pane="bottomRight" activeCell="C18" sqref="C18"/>
    </sheetView>
  </sheetViews>
  <sheetFormatPr defaultColWidth="0" defaultRowHeight="12.75" zeroHeight="1"/>
  <cols>
    <col min="1" max="1" width="2.140625" style="364" customWidth="1"/>
    <col min="2" max="2" width="5.7109375" style="372" customWidth="1"/>
    <col min="3" max="3" width="94.85546875" style="76" customWidth="1"/>
    <col min="4" max="4" width="2.42578125" style="76" customWidth="1"/>
    <col min="5" max="5" width="13.7109375" style="76" customWidth="1"/>
    <col min="6" max="6" width="15.140625" style="76" customWidth="1"/>
    <col min="7" max="7" width="11.42578125" style="76" customWidth="1"/>
    <col min="8" max="8" width="11" style="76" customWidth="1"/>
    <col min="9" max="9" width="11.42578125" style="76" customWidth="1"/>
    <col min="10" max="10" width="13.85546875" style="76" customWidth="1"/>
    <col min="11" max="11" width="6.140625" style="76" customWidth="1"/>
    <col min="12" max="12" width="3.85546875" style="76" customWidth="1"/>
    <col min="13" max="13" width="74" style="340" bestFit="1" customWidth="1"/>
    <col min="14" max="14" width="3.7109375" style="76" customWidth="1"/>
    <col min="15" max="16384" width="11.42578125" style="76" hidden="1"/>
  </cols>
  <sheetData>
    <row r="1" spans="2:17" s="364" customFormat="1" ht="3" customHeight="1">
      <c r="B1" s="365"/>
      <c r="M1" s="428"/>
    </row>
    <row r="2" spans="2:17" ht="18" customHeight="1">
      <c r="B2" s="366" t="s">
        <v>180</v>
      </c>
      <c r="C2" s="367"/>
    </row>
    <row r="3" spans="2:17" ht="18" customHeight="1">
      <c r="B3" s="368"/>
      <c r="C3" s="369"/>
      <c r="D3" s="202" t="s">
        <v>92</v>
      </c>
      <c r="E3" s="369"/>
      <c r="F3" s="369"/>
      <c r="G3" s="369"/>
      <c r="H3" s="369"/>
      <c r="I3" s="369"/>
      <c r="J3" s="370"/>
      <c r="K3" s="370"/>
      <c r="L3" s="371"/>
    </row>
    <row r="4" spans="2:17" ht="18" customHeight="1">
      <c r="B4" s="368"/>
      <c r="C4" s="369"/>
      <c r="D4" s="202" t="s">
        <v>93</v>
      </c>
      <c r="E4" s="369"/>
      <c r="F4" s="369"/>
      <c r="G4" s="369"/>
      <c r="H4" s="369"/>
      <c r="I4" s="369"/>
      <c r="J4" s="370"/>
      <c r="K4" s="370"/>
      <c r="L4" s="371"/>
    </row>
    <row r="5" spans="2:17" ht="8.25" customHeight="1">
      <c r="C5" s="373"/>
      <c r="D5" s="369"/>
      <c r="E5" s="369"/>
      <c r="F5" s="374"/>
      <c r="G5" s="374"/>
      <c r="H5" s="374"/>
      <c r="I5" s="374"/>
      <c r="J5" s="375"/>
      <c r="K5" s="370"/>
      <c r="L5" s="371"/>
      <c r="Q5" s="376"/>
    </row>
    <row r="6" spans="2:17" ht="19.5" customHeight="1">
      <c r="B6" s="377"/>
      <c r="C6" s="378"/>
      <c r="D6" s="202" t="s">
        <v>181</v>
      </c>
      <c r="E6" s="369"/>
      <c r="F6" s="379"/>
      <c r="G6" s="379"/>
      <c r="H6" s="379"/>
      <c r="I6" s="379"/>
      <c r="J6" s="375"/>
      <c r="K6" s="370"/>
      <c r="L6" s="371"/>
    </row>
    <row r="7" spans="2:17" ht="9.75" customHeight="1">
      <c r="C7" s="370"/>
      <c r="D7" s="370"/>
      <c r="E7" s="370"/>
      <c r="F7" s="380"/>
      <c r="G7" s="380"/>
      <c r="H7" s="380"/>
      <c r="I7" s="380"/>
      <c r="J7" s="381"/>
      <c r="K7" s="370"/>
      <c r="L7" s="371"/>
    </row>
    <row r="8" spans="2:17" ht="34.5" customHeight="1">
      <c r="B8" s="382"/>
      <c r="C8" s="305"/>
      <c r="D8" s="305"/>
      <c r="E8" s="305"/>
      <c r="F8" s="305"/>
      <c r="G8" s="305"/>
      <c r="H8" s="305"/>
      <c r="I8" s="305"/>
      <c r="J8" s="305"/>
      <c r="K8" s="383"/>
    </row>
    <row r="9" spans="2:17" ht="9.75" customHeight="1" thickBot="1">
      <c r="B9" s="384"/>
      <c r="C9" s="385"/>
      <c r="D9" s="386"/>
      <c r="E9" s="386"/>
      <c r="F9" s="386"/>
      <c r="G9" s="386"/>
      <c r="H9" s="386"/>
      <c r="I9" s="386"/>
      <c r="J9" s="387"/>
      <c r="K9" s="383"/>
    </row>
    <row r="10" spans="2:17" ht="7.5" customHeight="1">
      <c r="B10" s="388"/>
      <c r="C10" s="389"/>
      <c r="D10" s="390"/>
      <c r="E10" s="390"/>
      <c r="F10" s="390"/>
      <c r="G10" s="390"/>
      <c r="H10" s="390"/>
      <c r="I10" s="390"/>
      <c r="J10" s="391"/>
      <c r="K10" s="392"/>
    </row>
    <row r="11" spans="2:17" ht="44.25" customHeight="1">
      <c r="B11" s="393"/>
      <c r="C11" s="490" t="s">
        <v>87</v>
      </c>
      <c r="D11" s="490"/>
      <c r="E11" s="490"/>
      <c r="F11" s="490"/>
      <c r="G11" s="490"/>
      <c r="H11" s="490"/>
      <c r="I11" s="490"/>
      <c r="J11" s="490"/>
      <c r="K11" s="394"/>
    </row>
    <row r="12" spans="2:17" ht="19.5" customHeight="1">
      <c r="B12" s="393"/>
      <c r="C12" s="395" t="s">
        <v>104</v>
      </c>
      <c r="D12" s="396"/>
      <c r="E12" s="396"/>
      <c r="F12" s="396"/>
      <c r="G12" s="396"/>
      <c r="H12" s="396"/>
      <c r="I12" s="396"/>
      <c r="J12" s="397"/>
      <c r="K12" s="394"/>
      <c r="M12" s="429"/>
    </row>
    <row r="13" spans="2:17">
      <c r="B13" s="393"/>
      <c r="C13" s="395"/>
      <c r="D13" s="395"/>
      <c r="E13" s="395"/>
      <c r="F13" s="398"/>
      <c r="G13" s="398"/>
      <c r="H13" s="398"/>
      <c r="I13" s="398"/>
      <c r="J13" s="395"/>
      <c r="K13" s="394"/>
      <c r="M13" s="429"/>
    </row>
    <row r="14" spans="2:17" ht="13.5" thickBot="1">
      <c r="B14" s="393"/>
      <c r="C14" s="395"/>
      <c r="D14" s="395"/>
      <c r="E14" s="395"/>
      <c r="F14" s="398"/>
      <c r="G14" s="398"/>
      <c r="H14" s="398"/>
      <c r="I14" s="398"/>
      <c r="J14" s="395"/>
      <c r="K14" s="394"/>
      <c r="M14" s="429"/>
    </row>
    <row r="15" spans="2:17" ht="36.75" customHeight="1" thickBot="1">
      <c r="B15" s="393"/>
      <c r="C15" s="399" t="s">
        <v>203</v>
      </c>
      <c r="D15" s="399"/>
      <c r="E15" s="400" t="s">
        <v>178</v>
      </c>
      <c r="F15" s="363">
        <v>22</v>
      </c>
      <c r="G15" s="401"/>
      <c r="H15" s="401"/>
      <c r="I15" s="401"/>
      <c r="J15" s="402"/>
      <c r="K15" s="394"/>
      <c r="M15" s="430" t="s">
        <v>227</v>
      </c>
    </row>
    <row r="16" spans="2:17" ht="15">
      <c r="B16" s="393"/>
      <c r="C16" s="403"/>
      <c r="D16" s="403"/>
      <c r="E16" s="403"/>
      <c r="F16" s="403"/>
      <c r="G16" s="403"/>
      <c r="H16" s="403"/>
      <c r="I16" s="403"/>
      <c r="J16" s="395"/>
      <c r="K16" s="394"/>
      <c r="M16" s="429"/>
    </row>
    <row r="17" spans="2:13" ht="15.75" thickBot="1">
      <c r="B17" s="393"/>
      <c r="C17" s="403"/>
      <c r="D17" s="403"/>
      <c r="E17" s="403"/>
      <c r="F17" s="403"/>
      <c r="G17" s="403"/>
      <c r="H17" s="403"/>
      <c r="I17" s="403"/>
      <c r="J17" s="395"/>
      <c r="K17" s="394"/>
      <c r="M17" s="429"/>
    </row>
    <row r="18" spans="2:13" ht="34.5" customHeight="1" thickBot="1">
      <c r="B18" s="393"/>
      <c r="C18" s="404" t="s">
        <v>204</v>
      </c>
      <c r="D18" s="399"/>
      <c r="E18" s="400" t="s">
        <v>182</v>
      </c>
      <c r="F18" s="405" t="s">
        <v>183</v>
      </c>
      <c r="G18" s="406"/>
      <c r="H18" s="403"/>
      <c r="I18" s="403"/>
      <c r="J18" s="395"/>
      <c r="K18" s="394"/>
      <c r="M18" s="429"/>
    </row>
    <row r="19" spans="2:13" ht="30" customHeight="1">
      <c r="B19" s="393"/>
      <c r="C19" s="426" t="s">
        <v>202</v>
      </c>
      <c r="D19" s="407"/>
      <c r="E19" s="357">
        <v>40</v>
      </c>
      <c r="F19" s="307">
        <v>40</v>
      </c>
      <c r="G19" s="408"/>
      <c r="H19" s="403"/>
      <c r="I19" s="403"/>
      <c r="J19" s="395"/>
      <c r="K19" s="394"/>
      <c r="M19" s="430" t="s">
        <v>227</v>
      </c>
    </row>
    <row r="20" spans="2:13" ht="30" customHeight="1">
      <c r="B20" s="393"/>
      <c r="C20" s="427" t="s">
        <v>231</v>
      </c>
      <c r="D20" s="407"/>
      <c r="E20" s="358">
        <v>94</v>
      </c>
      <c r="F20" s="308">
        <v>89</v>
      </c>
      <c r="G20" s="408"/>
      <c r="H20" s="403"/>
      <c r="I20" s="403"/>
      <c r="J20" s="395"/>
      <c r="K20" s="394"/>
      <c r="M20" s="431" t="s">
        <v>229</v>
      </c>
    </row>
    <row r="21" spans="2:13" ht="30" customHeight="1" thickBot="1">
      <c r="B21" s="393"/>
      <c r="C21" s="425" t="s">
        <v>230</v>
      </c>
      <c r="D21" s="407"/>
      <c r="E21" s="309">
        <v>16</v>
      </c>
      <c r="F21" s="310">
        <v>6</v>
      </c>
      <c r="G21" s="408"/>
      <c r="H21" s="403"/>
      <c r="I21" s="403"/>
      <c r="J21" s="395"/>
      <c r="K21" s="394"/>
      <c r="M21" s="430" t="s">
        <v>227</v>
      </c>
    </row>
    <row r="22" spans="2:13" ht="15">
      <c r="B22" s="393"/>
      <c r="C22" s="425"/>
      <c r="D22" s="407"/>
      <c r="E22" s="408"/>
      <c r="F22" s="408"/>
      <c r="G22" s="408"/>
      <c r="H22" s="403"/>
      <c r="I22" s="403"/>
      <c r="J22" s="395"/>
      <c r="K22" s="394"/>
      <c r="M22" s="429"/>
    </row>
    <row r="23" spans="2:13" ht="15.75" thickBot="1">
      <c r="B23" s="393"/>
      <c r="C23" s="375"/>
      <c r="D23" s="375"/>
      <c r="E23" s="375"/>
      <c r="F23" s="375"/>
      <c r="G23" s="375"/>
      <c r="H23" s="375"/>
      <c r="I23" s="375"/>
      <c r="J23" s="395"/>
      <c r="K23" s="394"/>
      <c r="M23" s="429"/>
    </row>
    <row r="24" spans="2:13" ht="39" customHeight="1" thickBot="1">
      <c r="B24" s="393"/>
      <c r="C24" s="404" t="s">
        <v>205</v>
      </c>
      <c r="D24" s="399"/>
      <c r="E24" s="400" t="s">
        <v>182</v>
      </c>
      <c r="F24" s="409" t="s">
        <v>183</v>
      </c>
      <c r="G24" s="406"/>
      <c r="H24" s="403"/>
      <c r="I24" s="403"/>
      <c r="J24" s="395"/>
      <c r="K24" s="394"/>
      <c r="M24" s="431" t="s">
        <v>228</v>
      </c>
    </row>
    <row r="25" spans="2:13" ht="22.5" customHeight="1">
      <c r="B25" s="393"/>
      <c r="C25" s="432" t="s">
        <v>222</v>
      </c>
      <c r="D25" s="403"/>
      <c r="E25" s="306">
        <v>2</v>
      </c>
      <c r="F25" s="359">
        <v>2</v>
      </c>
      <c r="G25" s="410" t="s">
        <v>206</v>
      </c>
      <c r="H25" s="403"/>
      <c r="I25" s="403"/>
      <c r="J25" s="395"/>
      <c r="K25" s="394"/>
      <c r="M25" s="429"/>
    </row>
    <row r="26" spans="2:13" ht="21.75" customHeight="1" thickBot="1">
      <c r="B26" s="393"/>
      <c r="C26" s="433" t="s">
        <v>223</v>
      </c>
      <c r="D26" s="411"/>
      <c r="E26" s="309">
        <v>2</v>
      </c>
      <c r="F26" s="360">
        <v>2</v>
      </c>
      <c r="G26" s="410" t="s">
        <v>207</v>
      </c>
      <c r="H26" s="403"/>
      <c r="I26" s="403"/>
      <c r="J26" s="395"/>
      <c r="K26" s="394"/>
      <c r="M26" s="429"/>
    </row>
    <row r="27" spans="2:13" ht="21.75" customHeight="1">
      <c r="B27" s="393"/>
      <c r="C27" s="411"/>
      <c r="D27" s="411"/>
      <c r="E27" s="408"/>
      <c r="F27" s="408"/>
      <c r="G27" s="410"/>
      <c r="H27" s="403"/>
      <c r="I27" s="403"/>
      <c r="J27" s="395"/>
      <c r="K27" s="394"/>
      <c r="M27" s="429"/>
    </row>
    <row r="28" spans="2:13" ht="21.75" customHeight="1">
      <c r="B28" s="393"/>
      <c r="C28" s="411"/>
      <c r="D28" s="411"/>
      <c r="E28" s="408"/>
      <c r="F28" s="408"/>
      <c r="G28" s="410"/>
      <c r="H28" s="403"/>
      <c r="I28" s="403"/>
      <c r="J28" s="395"/>
      <c r="K28" s="394"/>
      <c r="M28" s="429"/>
    </row>
    <row r="29" spans="2:13" ht="15">
      <c r="B29" s="393"/>
      <c r="C29" s="404" t="s">
        <v>208</v>
      </c>
      <c r="D29" s="399"/>
      <c r="E29" s="403"/>
      <c r="F29" s="403"/>
      <c r="G29" s="403"/>
      <c r="H29" s="403"/>
      <c r="I29" s="403"/>
      <c r="J29" s="395"/>
      <c r="K29" s="394"/>
      <c r="M29" s="429"/>
    </row>
    <row r="30" spans="2:13" ht="19.5" customHeight="1" thickBot="1">
      <c r="B30" s="393"/>
      <c r="C30" s="412" t="s">
        <v>80</v>
      </c>
      <c r="D30" s="403"/>
      <c r="E30" s="403"/>
      <c r="F30" s="403"/>
      <c r="G30" s="403"/>
      <c r="H30" s="403"/>
      <c r="I30" s="403"/>
      <c r="J30" s="395"/>
      <c r="K30" s="394"/>
      <c r="M30" s="429"/>
    </row>
    <row r="31" spans="2:13" ht="20.25" customHeight="1">
      <c r="B31" s="393"/>
      <c r="C31" s="520"/>
      <c r="D31" s="521"/>
      <c r="E31" s="515" t="s">
        <v>167</v>
      </c>
      <c r="F31" s="517" t="s">
        <v>168</v>
      </c>
      <c r="G31" s="518"/>
      <c r="H31" s="518"/>
      <c r="I31" s="519"/>
      <c r="J31" s="395"/>
      <c r="K31" s="394"/>
      <c r="M31" s="429"/>
    </row>
    <row r="32" spans="2:13" ht="45.75" thickBot="1">
      <c r="B32" s="393"/>
      <c r="C32" s="522"/>
      <c r="D32" s="523"/>
      <c r="E32" s="516"/>
      <c r="F32" s="413" t="s">
        <v>81</v>
      </c>
      <c r="G32" s="414" t="s">
        <v>82</v>
      </c>
      <c r="H32" s="413" t="s">
        <v>83</v>
      </c>
      <c r="I32" s="415" t="s">
        <v>84</v>
      </c>
      <c r="J32" s="395"/>
      <c r="K32" s="394"/>
      <c r="M32" s="429"/>
    </row>
    <row r="33" spans="2:13" ht="49.5" customHeight="1" thickBot="1">
      <c r="B33" s="393"/>
      <c r="C33" s="513" t="s">
        <v>85</v>
      </c>
      <c r="D33" s="514"/>
      <c r="E33" s="437">
        <v>4788.5190000000002</v>
      </c>
      <c r="F33" s="361"/>
      <c r="G33" s="437">
        <v>237.48099999999999</v>
      </c>
      <c r="H33" s="437">
        <v>3939.6770000000001</v>
      </c>
      <c r="I33" s="362"/>
      <c r="J33" s="395"/>
      <c r="K33" s="394"/>
      <c r="M33" s="430" t="s">
        <v>227</v>
      </c>
    </row>
    <row r="34" spans="2:13" ht="19.5" customHeight="1">
      <c r="B34" s="393"/>
      <c r="C34" s="410" t="s">
        <v>209</v>
      </c>
      <c r="D34" s="416"/>
      <c r="E34" s="398"/>
      <c r="F34" s="398"/>
      <c r="G34" s="398"/>
      <c r="H34" s="398"/>
      <c r="I34" s="398"/>
      <c r="J34" s="395"/>
      <c r="K34" s="394"/>
      <c r="M34" s="429"/>
    </row>
    <row r="35" spans="2:13" ht="18">
      <c r="B35" s="393"/>
      <c r="C35" s="417" t="s">
        <v>210</v>
      </c>
      <c r="D35" s="418"/>
      <c r="E35" s="398"/>
      <c r="F35" s="398"/>
      <c r="G35" s="398"/>
      <c r="H35" s="398"/>
      <c r="I35" s="398"/>
      <c r="J35" s="395"/>
      <c r="K35" s="394"/>
      <c r="M35" s="429"/>
    </row>
    <row r="36" spans="2:13" ht="15">
      <c r="B36" s="393"/>
      <c r="C36" s="403" t="s">
        <v>86</v>
      </c>
      <c r="D36" s="419"/>
      <c r="E36" s="398"/>
      <c r="F36" s="398"/>
      <c r="G36" s="398"/>
      <c r="H36" s="398"/>
      <c r="I36" s="398"/>
      <c r="J36" s="395"/>
      <c r="K36" s="394"/>
      <c r="M36" s="429"/>
    </row>
    <row r="37" spans="2:13">
      <c r="B37" s="393"/>
      <c r="C37" s="395"/>
      <c r="D37" s="395"/>
      <c r="E37" s="395"/>
      <c r="F37" s="395"/>
      <c r="G37" s="395"/>
      <c r="H37" s="395"/>
      <c r="I37" s="395"/>
      <c r="J37" s="395"/>
      <c r="K37" s="394"/>
      <c r="M37" s="429"/>
    </row>
    <row r="38" spans="2:13" ht="13.5" thickBot="1">
      <c r="B38" s="420"/>
      <c r="C38" s="421"/>
      <c r="D38" s="421"/>
      <c r="E38" s="421"/>
      <c r="F38" s="421"/>
      <c r="G38" s="421"/>
      <c r="H38" s="421"/>
      <c r="I38" s="421"/>
      <c r="J38" s="421"/>
      <c r="K38" s="422"/>
      <c r="M38" s="429"/>
    </row>
    <row r="39" spans="2:13">
      <c r="B39" s="423"/>
      <c r="C39" s="424"/>
      <c r="D39" s="424"/>
      <c r="E39" s="424"/>
      <c r="F39" s="424"/>
      <c r="G39" s="424"/>
      <c r="H39" s="424"/>
      <c r="I39" s="424"/>
      <c r="J39" s="424"/>
    </row>
    <row r="40" spans="2:13" hidden="1">
      <c r="B40" s="423"/>
      <c r="C40" s="424"/>
      <c r="D40" s="424"/>
      <c r="E40" s="424"/>
      <c r="F40" s="424"/>
      <c r="G40" s="424"/>
      <c r="H40" s="424"/>
      <c r="I40" s="424"/>
      <c r="J40" s="424"/>
    </row>
    <row r="41" spans="2:13" hidden="1"/>
    <row r="42" spans="2:13" hidden="1"/>
    <row r="43" spans="2:13" hidden="1"/>
    <row r="44" spans="2:13" hidden="1"/>
    <row r="45" spans="2:13" hidden="1"/>
    <row r="46" spans="2:13" hidden="1"/>
    <row r="47" spans="2:13" hidden="1"/>
    <row r="48" spans="2:13" hidden="1"/>
    <row r="49" hidden="1"/>
  </sheetData>
  <mergeCells count="5">
    <mergeCell ref="C11:J11"/>
    <mergeCell ref="C33:D33"/>
    <mergeCell ref="E31:E32"/>
    <mergeCell ref="F31:I31"/>
    <mergeCell ref="C31:D32"/>
  </mergeCells>
  <phoneticPr fontId="29" type="noConversion"/>
  <conditionalFormatting sqref="M15">
    <cfRule type="expression" dxfId="50" priority="1" stopIfTrue="1">
      <formula>AND(F15&lt;&gt;"",OR(F15&lt;0,NOT(ISNUMBER(F15))))</formula>
    </cfRule>
  </conditionalFormatting>
  <conditionalFormatting sqref="G19:G22 E27:F28">
    <cfRule type="expression" dxfId="49" priority="2" stopIfTrue="1">
      <formula>ISTEXT(E19)</formula>
    </cfRule>
    <cfRule type="expression" dxfId="48" priority="3" stopIfTrue="1">
      <formula>ISERROR(E19)</formula>
    </cfRule>
  </conditionalFormatting>
  <conditionalFormatting sqref="E22:F22">
    <cfRule type="expression" dxfId="47" priority="4" stopIfTrue="1">
      <formula>ISTEXT(E22)</formula>
    </cfRule>
    <cfRule type="expression" dxfId="46" priority="5" stopIfTrue="1">
      <formula>ISERROR(E22)</formula>
    </cfRule>
  </conditionalFormatting>
  <conditionalFormatting sqref="C11:J11">
    <cfRule type="expression" dxfId="45" priority="6" stopIfTrue="1">
      <formula>$C$11=""</formula>
    </cfRule>
    <cfRule type="expression" dxfId="44" priority="7" stopIfTrue="1">
      <formula>$C$11&lt;&gt;""</formula>
    </cfRule>
  </conditionalFormatting>
  <conditionalFormatting sqref="C8:J8">
    <cfRule type="cellIs" dxfId="43" priority="8" stopIfTrue="1" operator="notEqual">
      <formula>""</formula>
    </cfRule>
  </conditionalFormatting>
  <conditionalFormatting sqref="E19:F19 E21:F21 F15">
    <cfRule type="expression" dxfId="42" priority="9" stopIfTrue="1">
      <formula>AND(E15&lt;&gt;"",OR(E15&lt;0,NOT(ISNUMBER(E15))))</formula>
    </cfRule>
  </conditionalFormatting>
  <conditionalFormatting sqref="E20:F20">
    <cfRule type="expression" dxfId="41" priority="10" stopIfTrue="1">
      <formula>AND(E20&lt;&gt;"",OR(E20&lt;0,NOT(ISNUMBER(E20)),E20&gt;100))</formula>
    </cfRule>
  </conditionalFormatting>
  <conditionalFormatting sqref="E25:F26">
    <cfRule type="expression" dxfId="40" priority="11" stopIfTrue="1">
      <formula>AND(E25&lt;&gt;"",OR(E25&lt;=0,E25&gt;3))</formula>
    </cfRule>
  </conditionalFormatting>
  <conditionalFormatting sqref="E33:I33">
    <cfRule type="expression" dxfId="39" priority="12" stopIfTrue="1">
      <formula>AND(E33&lt;&gt;"",OR(E33&lt;0,NOT(ISNUMBER(E33))))</formula>
    </cfRule>
  </conditionalFormatting>
  <conditionalFormatting sqref="M33">
    <cfRule type="expression" dxfId="38" priority="13" stopIfTrue="1">
      <formula>COUNTA($E$33:$I$33)&lt;&gt;COUNTIF($E$33:$I$33,"&gt;=0")</formula>
    </cfRule>
  </conditionalFormatting>
  <conditionalFormatting sqref="M19">
    <cfRule type="expression" dxfId="37" priority="14" stopIfTrue="1">
      <formula>OR(E19&lt;0,F19&lt;0,ISTEXT(E19),ISTEXT(F19))</formula>
    </cfRule>
  </conditionalFormatting>
  <conditionalFormatting sqref="M20">
    <cfRule type="expression" dxfId="36" priority="15" stopIfTrue="1">
      <formula>OR(E20&lt;0,F20&lt;0, E20&gt;100,F20&gt;100,ISTEXT(E20),ISTEXT(F20))</formula>
    </cfRule>
  </conditionalFormatting>
  <conditionalFormatting sqref="M21">
    <cfRule type="expression" dxfId="35" priority="16" stopIfTrue="1">
      <formula>OR(E21&lt;0,F21&lt;0,ISTEXT(E21),ISTEXT(F21))</formula>
    </cfRule>
  </conditionalFormatting>
  <conditionalFormatting sqref="M24">
    <cfRule type="expression" dxfId="34" priority="17" stopIfTrue="1">
      <formula>OR(COUNTA(E25:F26)&lt;&gt;COUNTIF(E25:F26,"&gt;=0"),E25&gt;3,F25&gt;3,E26&gt;3,F26&gt;3)</formula>
    </cfRule>
  </conditionalFormatting>
  <pageMargins left="0.74803149606299213" right="0.74803149606299213" top="0.47244094488188981" bottom="0.55118110236220474" header="0.23622047244094491" footer="0.19685039370078741"/>
  <pageSetup paperSize="9" scale="75" orientation="landscape" r:id="rId1"/>
  <headerFooter alignWithMargins="0">
    <oddFooter>&amp;C2010 Triennial Central Bank Survey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N67"/>
  <sheetViews>
    <sheetView zoomScale="70" zoomScaleNormal="75" zoomScaleSheetLayoutView="70" workbookViewId="0">
      <pane xSplit="3" ySplit="14" topLeftCell="D15" activePane="bottomRight" state="frozen"/>
      <selection activeCell="M22" sqref="M22"/>
      <selection pane="topRight" activeCell="M22" sqref="M22"/>
      <selection pane="bottomLeft" activeCell="M22" sqref="M22"/>
      <selection pane="bottomRight" activeCell="R56" sqref="R56"/>
    </sheetView>
  </sheetViews>
  <sheetFormatPr defaultRowHeight="12" zeroHeight="1"/>
  <cols>
    <col min="1" max="1" width="1.7109375" style="82" customWidth="1"/>
    <col min="2" max="2" width="33.85546875" style="82" customWidth="1"/>
    <col min="3" max="3" width="12.85546875" style="82" customWidth="1"/>
    <col min="4" max="13" width="10.7109375" style="82" customWidth="1"/>
    <col min="14" max="14" width="2.85546875" style="82" customWidth="1"/>
    <col min="15" max="16384" width="9.140625" style="82"/>
  </cols>
  <sheetData>
    <row r="1" spans="1:14" s="4" customFormat="1" ht="18" customHeight="1">
      <c r="A1" s="1" t="s">
        <v>91</v>
      </c>
      <c r="B1" s="65"/>
      <c r="C1" s="2"/>
      <c r="D1" s="3"/>
      <c r="E1" s="3"/>
      <c r="F1" s="3"/>
      <c r="G1" s="3"/>
      <c r="H1" s="3"/>
      <c r="I1" s="3"/>
      <c r="J1" s="3"/>
      <c r="K1" s="3"/>
      <c r="L1" s="3"/>
      <c r="M1" s="3"/>
      <c r="N1" s="3"/>
    </row>
    <row r="2" spans="1:14" s="4" customFormat="1" ht="18" customHeight="1">
      <c r="A2" s="1"/>
      <c r="B2" s="65"/>
      <c r="C2" s="2"/>
      <c r="D2" s="3"/>
      <c r="E2" s="3"/>
      <c r="F2" s="3"/>
      <c r="G2" s="3"/>
      <c r="H2" s="3"/>
      <c r="I2" s="3"/>
      <c r="J2" s="3"/>
      <c r="K2" s="3"/>
      <c r="L2" s="3"/>
      <c r="M2" s="3"/>
      <c r="N2" s="3"/>
    </row>
    <row r="3" spans="1:14" s="4" customFormat="1" ht="18.75">
      <c r="A3" s="5"/>
      <c r="B3" s="532" t="s">
        <v>92</v>
      </c>
      <c r="C3" s="532"/>
      <c r="D3" s="532"/>
      <c r="E3" s="532"/>
      <c r="F3" s="532"/>
      <c r="G3" s="532"/>
      <c r="H3" s="532"/>
      <c r="I3" s="532"/>
      <c r="J3" s="532"/>
      <c r="K3" s="532"/>
      <c r="L3" s="532"/>
      <c r="M3" s="532"/>
      <c r="N3" s="75"/>
    </row>
    <row r="4" spans="1:14" s="4" customFormat="1" ht="18.75">
      <c r="B4" s="532" t="s">
        <v>93</v>
      </c>
      <c r="C4" s="532"/>
      <c r="D4" s="532"/>
      <c r="E4" s="532"/>
      <c r="F4" s="532"/>
      <c r="G4" s="532"/>
      <c r="H4" s="532"/>
      <c r="I4" s="532"/>
      <c r="J4" s="532"/>
      <c r="K4" s="532"/>
      <c r="L4" s="532"/>
      <c r="M4" s="532"/>
      <c r="N4" s="75"/>
    </row>
    <row r="5" spans="1:14" s="4" customFormat="1" ht="9" customHeight="1">
      <c r="C5" s="48"/>
      <c r="D5" s="93"/>
      <c r="E5" s="72"/>
      <c r="F5" s="74"/>
      <c r="G5" s="74"/>
      <c r="H5" s="74"/>
      <c r="I5" s="210"/>
      <c r="J5" s="74"/>
      <c r="K5" s="74"/>
      <c r="L5" s="74"/>
      <c r="M5" s="74"/>
      <c r="N5" s="74"/>
    </row>
    <row r="6" spans="1:14" s="4" customFormat="1" ht="18.75">
      <c r="B6" s="532" t="s">
        <v>128</v>
      </c>
      <c r="C6" s="532"/>
      <c r="D6" s="532"/>
      <c r="E6" s="532"/>
      <c r="F6" s="532"/>
      <c r="G6" s="532"/>
      <c r="H6" s="532"/>
      <c r="I6" s="532"/>
      <c r="J6" s="532"/>
      <c r="K6" s="532"/>
      <c r="L6" s="532"/>
      <c r="M6" s="532"/>
      <c r="N6" s="75"/>
    </row>
    <row r="7" spans="1:14" s="4" customFormat="1" ht="18.75">
      <c r="B7" s="532" t="s">
        <v>213</v>
      </c>
      <c r="C7" s="532"/>
      <c r="D7" s="532"/>
      <c r="E7" s="532"/>
      <c r="F7" s="532"/>
      <c r="G7" s="532"/>
      <c r="H7" s="532"/>
      <c r="I7" s="532"/>
      <c r="J7" s="532"/>
      <c r="K7" s="532"/>
      <c r="L7" s="532"/>
      <c r="M7" s="74"/>
      <c r="N7" s="74"/>
    </row>
    <row r="8" spans="1:14" s="4" customFormat="1" ht="18.75">
      <c r="B8" s="532" t="s">
        <v>94</v>
      </c>
      <c r="C8" s="532"/>
      <c r="D8" s="532"/>
      <c r="E8" s="532"/>
      <c r="F8" s="532"/>
      <c r="G8" s="532"/>
      <c r="H8" s="532"/>
      <c r="I8" s="532"/>
      <c r="J8" s="532"/>
      <c r="K8" s="532"/>
      <c r="L8" s="532"/>
      <c r="M8" s="532"/>
      <c r="N8" s="75"/>
    </row>
    <row r="9" spans="1:14" s="4" customFormat="1" ht="9.75" customHeight="1">
      <c r="C9" s="48"/>
      <c r="D9" s="73"/>
      <c r="E9" s="73"/>
      <c r="F9" s="7"/>
      <c r="G9" s="7"/>
      <c r="M9" s="70"/>
      <c r="N9" s="70"/>
    </row>
    <row r="10" spans="1:14" s="4" customFormat="1" ht="43.5" customHeight="1">
      <c r="C10" s="48"/>
      <c r="D10" s="535" t="s">
        <v>0</v>
      </c>
      <c r="E10" s="536"/>
      <c r="F10" s="536"/>
      <c r="G10" s="536"/>
      <c r="H10" s="536"/>
      <c r="I10" s="536"/>
      <c r="J10" s="536"/>
      <c r="K10" s="536"/>
      <c r="L10" s="536"/>
      <c r="M10" s="536"/>
      <c r="N10" s="318"/>
    </row>
    <row r="11" spans="1:14" s="4" customFormat="1" ht="7.5" customHeight="1">
      <c r="C11" s="48"/>
      <c r="D11" s="67"/>
      <c r="E11" s="3"/>
      <c r="F11" s="3"/>
      <c r="G11" s="3"/>
      <c r="H11" s="3"/>
      <c r="I11" s="3"/>
      <c r="J11" s="3"/>
      <c r="K11" s="3"/>
      <c r="L11" s="3"/>
      <c r="M11" s="3"/>
      <c r="N11" s="3"/>
    </row>
    <row r="12" spans="1:14" s="11" customFormat="1" ht="27.95" customHeight="1">
      <c r="A12" s="12"/>
      <c r="B12" s="13" t="s">
        <v>95</v>
      </c>
      <c r="C12" s="14"/>
      <c r="D12" s="537" t="s">
        <v>96</v>
      </c>
      <c r="E12" s="538"/>
      <c r="F12" s="538"/>
      <c r="G12" s="538"/>
      <c r="H12" s="538"/>
      <c r="I12" s="538"/>
      <c r="J12" s="538"/>
      <c r="K12" s="538"/>
      <c r="L12" s="538"/>
      <c r="M12" s="539"/>
      <c r="N12" s="319"/>
    </row>
    <row r="13" spans="1:14" s="11" customFormat="1" ht="27.95" customHeight="1">
      <c r="A13" s="271"/>
      <c r="B13" s="272"/>
      <c r="C13" s="273"/>
      <c r="D13" s="524" t="s">
        <v>97</v>
      </c>
      <c r="E13" s="524" t="s">
        <v>126</v>
      </c>
      <c r="F13" s="528" t="s">
        <v>98</v>
      </c>
      <c r="G13" s="524" t="s">
        <v>99</v>
      </c>
      <c r="H13" s="530" t="s">
        <v>100</v>
      </c>
      <c r="I13" s="524" t="s">
        <v>101</v>
      </c>
      <c r="J13" s="524" t="s">
        <v>102</v>
      </c>
      <c r="K13" s="524" t="s">
        <v>130</v>
      </c>
      <c r="L13" s="526" t="s">
        <v>153</v>
      </c>
      <c r="M13" s="524" t="s">
        <v>103</v>
      </c>
      <c r="N13" s="320"/>
    </row>
    <row r="14" spans="1:14" s="11" customFormat="1" ht="27.75" customHeight="1">
      <c r="A14" s="17"/>
      <c r="B14" s="18"/>
      <c r="C14" s="18"/>
      <c r="D14" s="525"/>
      <c r="E14" s="525"/>
      <c r="F14" s="529"/>
      <c r="G14" s="525"/>
      <c r="H14" s="531"/>
      <c r="I14" s="525"/>
      <c r="J14" s="525"/>
      <c r="K14" s="525"/>
      <c r="L14" s="527"/>
      <c r="M14" s="525"/>
      <c r="N14" s="320"/>
    </row>
    <row r="15" spans="1:14" s="257" customFormat="1" ht="33.75" customHeight="1">
      <c r="A15" s="254"/>
      <c r="B15" s="255" t="s">
        <v>148</v>
      </c>
      <c r="C15" s="288"/>
      <c r="D15" s="434"/>
      <c r="E15" s="435"/>
      <c r="F15" s="435"/>
      <c r="G15" s="435"/>
      <c r="H15" s="435"/>
      <c r="I15" s="435"/>
      <c r="J15" s="435"/>
      <c r="K15" s="435"/>
      <c r="L15" s="435"/>
      <c r="M15" s="256"/>
      <c r="N15" s="321"/>
    </row>
    <row r="16" spans="1:14" s="11" customFormat="1" ht="18" customHeight="1">
      <c r="A16" s="22"/>
      <c r="B16" s="9" t="s">
        <v>105</v>
      </c>
      <c r="C16" s="289"/>
      <c r="D16" s="436">
        <v>211457.65400000001</v>
      </c>
      <c r="E16" s="436">
        <v>7035.2529999999997</v>
      </c>
      <c r="F16" s="436"/>
      <c r="G16" s="436">
        <v>4.2999999999999997E-2</v>
      </c>
      <c r="H16" s="436">
        <v>13.147</v>
      </c>
      <c r="I16" s="436">
        <v>1.216</v>
      </c>
      <c r="J16" s="436"/>
      <c r="K16" s="436">
        <v>3.5000000000000003E-2</v>
      </c>
      <c r="L16" s="436">
        <v>0.97799999999999998</v>
      </c>
      <c r="M16" s="124">
        <f>+SUM(D16:L16)</f>
        <v>218508.326</v>
      </c>
      <c r="N16" s="322"/>
    </row>
    <row r="17" spans="1:14" s="11" customFormat="1" ht="18" customHeight="1">
      <c r="A17" s="23"/>
      <c r="B17" s="24" t="s">
        <v>106</v>
      </c>
      <c r="C17" s="289"/>
      <c r="D17" s="436">
        <v>174303.47399999999</v>
      </c>
      <c r="E17" s="436">
        <v>5473.8940000000002</v>
      </c>
      <c r="F17" s="436"/>
      <c r="G17" s="436"/>
      <c r="H17" s="436">
        <v>12.957000000000001</v>
      </c>
      <c r="I17" s="436">
        <v>1.2130000000000001</v>
      </c>
      <c r="J17" s="436"/>
      <c r="K17" s="436"/>
      <c r="L17" s="436">
        <v>0.16800000000000001</v>
      </c>
      <c r="M17" s="124">
        <f t="shared" ref="M17:M25" si="0">+SUM(D17:L17)</f>
        <v>179791.70599999998</v>
      </c>
      <c r="N17" s="322"/>
    </row>
    <row r="18" spans="1:14" s="11" customFormat="1" ht="18" customHeight="1">
      <c r="A18" s="23"/>
      <c r="B18" s="24" t="s">
        <v>107</v>
      </c>
      <c r="C18" s="289"/>
      <c r="D18" s="436">
        <v>37154.18</v>
      </c>
      <c r="E18" s="436">
        <v>1561.3589999999999</v>
      </c>
      <c r="F18" s="436"/>
      <c r="G18" s="436">
        <v>4.2999999999999997E-2</v>
      </c>
      <c r="H18" s="436">
        <v>0.189</v>
      </c>
      <c r="I18" s="436">
        <v>3.0000000000000001E-3</v>
      </c>
      <c r="J18" s="436"/>
      <c r="K18" s="436">
        <v>3.5000000000000003E-2</v>
      </c>
      <c r="L18" s="436">
        <v>0.80900000000000005</v>
      </c>
      <c r="M18" s="124">
        <f t="shared" si="0"/>
        <v>38716.617999999995</v>
      </c>
      <c r="N18" s="322"/>
    </row>
    <row r="19" spans="1:14" s="11" customFormat="1" ht="18" customHeight="1">
      <c r="A19" s="22"/>
      <c r="B19" s="9" t="s">
        <v>108</v>
      </c>
      <c r="C19" s="289"/>
      <c r="D19" s="436">
        <v>98039.278000000006</v>
      </c>
      <c r="E19" s="436">
        <v>9308.0949999999993</v>
      </c>
      <c r="F19" s="436">
        <v>4.6269999999999998</v>
      </c>
      <c r="G19" s="436">
        <v>9.8109999999999999</v>
      </c>
      <c r="H19" s="436">
        <v>219.41200000000001</v>
      </c>
      <c r="I19" s="436">
        <v>5.05</v>
      </c>
      <c r="J19" s="436"/>
      <c r="K19" s="436"/>
      <c r="L19" s="436">
        <v>33.082000000000001</v>
      </c>
      <c r="M19" s="124">
        <f t="shared" si="0"/>
        <v>107619.355</v>
      </c>
      <c r="N19" s="322"/>
    </row>
    <row r="20" spans="1:14" s="11" customFormat="1" ht="18" customHeight="1">
      <c r="A20" s="23"/>
      <c r="B20" s="24" t="s">
        <v>106</v>
      </c>
      <c r="C20" s="289"/>
      <c r="D20" s="436">
        <v>77771.782000000007</v>
      </c>
      <c r="E20" s="436">
        <v>6449.5290000000005</v>
      </c>
      <c r="F20" s="436">
        <v>4.4870000000000001</v>
      </c>
      <c r="G20" s="436">
        <v>8.8480000000000008</v>
      </c>
      <c r="H20" s="436">
        <v>217.547</v>
      </c>
      <c r="I20" s="436">
        <v>4.45</v>
      </c>
      <c r="J20" s="436"/>
      <c r="K20" s="436"/>
      <c r="L20" s="436">
        <v>2.3090000000000002</v>
      </c>
      <c r="M20" s="124">
        <f t="shared" si="0"/>
        <v>84458.95199999999</v>
      </c>
      <c r="N20" s="322"/>
    </row>
    <row r="21" spans="1:14" s="11" customFormat="1" ht="18" customHeight="1">
      <c r="A21" s="23"/>
      <c r="B21" s="24" t="s">
        <v>107</v>
      </c>
      <c r="C21" s="289"/>
      <c r="D21" s="436">
        <v>20267.495999999999</v>
      </c>
      <c r="E21" s="436">
        <v>2858.5659999999998</v>
      </c>
      <c r="F21" s="436">
        <v>0.14099999999999999</v>
      </c>
      <c r="G21" s="436">
        <v>0.96399999999999997</v>
      </c>
      <c r="H21" s="436">
        <v>1.865</v>
      </c>
      <c r="I21" s="436">
        <v>0.6</v>
      </c>
      <c r="J21" s="436"/>
      <c r="K21" s="436"/>
      <c r="L21" s="436">
        <v>30.773</v>
      </c>
      <c r="M21" s="124">
        <f t="shared" si="0"/>
        <v>23160.404999999999</v>
      </c>
      <c r="N21" s="322"/>
    </row>
    <row r="22" spans="1:14" s="11" customFormat="1" ht="18" customHeight="1">
      <c r="A22" s="22"/>
      <c r="B22" s="9" t="s">
        <v>109</v>
      </c>
      <c r="C22" s="289"/>
      <c r="D22" s="436">
        <v>117873.32799999999</v>
      </c>
      <c r="E22" s="436">
        <v>5135.6880000000001</v>
      </c>
      <c r="F22" s="436">
        <v>10.667999999999999</v>
      </c>
      <c r="G22" s="436">
        <v>102.31</v>
      </c>
      <c r="H22" s="436">
        <v>36.536999999999999</v>
      </c>
      <c r="I22" s="436">
        <v>0.65600000000000003</v>
      </c>
      <c r="J22" s="436">
        <v>7.0000000000000007E-2</v>
      </c>
      <c r="K22" s="436">
        <v>32.716999999999999</v>
      </c>
      <c r="L22" s="436">
        <v>16.561</v>
      </c>
      <c r="M22" s="124">
        <f t="shared" si="0"/>
        <v>123208.535</v>
      </c>
      <c r="N22" s="322"/>
    </row>
    <row r="23" spans="1:14" s="11" customFormat="1" ht="18" customHeight="1">
      <c r="A23" s="23"/>
      <c r="B23" s="24" t="s">
        <v>106</v>
      </c>
      <c r="C23" s="289"/>
      <c r="D23" s="436">
        <v>39536.620999999999</v>
      </c>
      <c r="E23" s="436">
        <v>4758.0290000000005</v>
      </c>
      <c r="F23" s="436">
        <v>10.532</v>
      </c>
      <c r="G23" s="436">
        <v>97.885999999999996</v>
      </c>
      <c r="H23" s="436">
        <v>28.318000000000001</v>
      </c>
      <c r="I23" s="436">
        <v>0.64900000000000002</v>
      </c>
      <c r="J23" s="436">
        <v>6.6000000000000003E-2</v>
      </c>
      <c r="K23" s="436">
        <v>32.332000000000001</v>
      </c>
      <c r="L23" s="436">
        <v>16.475000000000001</v>
      </c>
      <c r="M23" s="124">
        <f t="shared" si="0"/>
        <v>44480.907999999996</v>
      </c>
      <c r="N23" s="322"/>
    </row>
    <row r="24" spans="1:14" s="11" customFormat="1" ht="18" customHeight="1">
      <c r="A24" s="23"/>
      <c r="B24" s="24" t="s">
        <v>107</v>
      </c>
      <c r="C24" s="289"/>
      <c r="D24" s="436">
        <v>78336.706999999995</v>
      </c>
      <c r="E24" s="436">
        <v>377.65800000000002</v>
      </c>
      <c r="F24" s="436">
        <v>0.13500000000000001</v>
      </c>
      <c r="G24" s="436">
        <v>4.4240000000000004</v>
      </c>
      <c r="H24" s="436">
        <v>8.2189999999999994</v>
      </c>
      <c r="I24" s="436">
        <v>7.0000000000000001E-3</v>
      </c>
      <c r="J24" s="436">
        <v>4.0000000000000001E-3</v>
      </c>
      <c r="K24" s="436">
        <v>0.38500000000000001</v>
      </c>
      <c r="L24" s="436">
        <v>8.5999999999999993E-2</v>
      </c>
      <c r="M24" s="124">
        <f t="shared" si="0"/>
        <v>78727.624999999971</v>
      </c>
      <c r="N24" s="322"/>
    </row>
    <row r="25" spans="1:14" s="11" customFormat="1" ht="20.25" customHeight="1">
      <c r="A25" s="22"/>
      <c r="B25" s="9" t="s">
        <v>110</v>
      </c>
      <c r="C25" s="290"/>
      <c r="D25" s="436">
        <v>427370.26</v>
      </c>
      <c r="E25" s="436">
        <v>21479.035</v>
      </c>
      <c r="F25" s="436">
        <v>15.295</v>
      </c>
      <c r="G25" s="436">
        <v>112.16500000000001</v>
      </c>
      <c r="H25" s="436">
        <v>269.096</v>
      </c>
      <c r="I25" s="436">
        <v>6.9219999999999997</v>
      </c>
      <c r="J25" s="436">
        <v>7.0000000000000007E-2</v>
      </c>
      <c r="K25" s="436">
        <v>32.752000000000002</v>
      </c>
      <c r="L25" s="436">
        <v>50.621000000000002</v>
      </c>
      <c r="M25" s="124">
        <f t="shared" si="0"/>
        <v>449336.21599999996</v>
      </c>
      <c r="N25" s="322"/>
    </row>
    <row r="26" spans="1:14" s="257" customFormat="1" ht="35.25" customHeight="1">
      <c r="A26" s="254"/>
      <c r="B26" s="255" t="s">
        <v>156</v>
      </c>
      <c r="C26" s="291"/>
      <c r="D26" s="434"/>
      <c r="E26" s="435"/>
      <c r="F26" s="435"/>
      <c r="G26" s="435"/>
      <c r="H26" s="435"/>
      <c r="I26" s="435"/>
      <c r="J26" s="435"/>
      <c r="K26" s="435"/>
      <c r="L26" s="435"/>
      <c r="M26" s="258"/>
      <c r="N26" s="323"/>
    </row>
    <row r="27" spans="1:14" s="11" customFormat="1" ht="18" customHeight="1">
      <c r="A27" s="22"/>
      <c r="B27" s="9" t="s">
        <v>105</v>
      </c>
      <c r="C27" s="289"/>
      <c r="D27" s="436">
        <v>3240.098</v>
      </c>
      <c r="E27" s="436">
        <v>194.76400000000001</v>
      </c>
      <c r="F27" s="436"/>
      <c r="G27" s="436">
        <v>7.7169999999999996</v>
      </c>
      <c r="H27" s="436"/>
      <c r="I27" s="436"/>
      <c r="J27" s="436">
        <v>3.7210000000000001</v>
      </c>
      <c r="K27" s="436"/>
      <c r="L27" s="436"/>
      <c r="M27" s="124">
        <f>+SUM(D27:L27)</f>
        <v>3446.3</v>
      </c>
      <c r="N27" s="322"/>
    </row>
    <row r="28" spans="1:14" s="11" customFormat="1" ht="18" customHeight="1">
      <c r="A28" s="23"/>
      <c r="B28" s="24" t="s">
        <v>106</v>
      </c>
      <c r="C28" s="289"/>
      <c r="D28" s="436">
        <v>115.67100000000001</v>
      </c>
      <c r="E28" s="436">
        <v>0.26800000000000002</v>
      </c>
      <c r="F28" s="436"/>
      <c r="G28" s="436"/>
      <c r="H28" s="436"/>
      <c r="I28" s="436"/>
      <c r="J28" s="436"/>
      <c r="K28" s="436"/>
      <c r="L28" s="436"/>
      <c r="M28" s="124">
        <f t="shared" ref="M28:M36" si="1">+SUM(D28:L28)</f>
        <v>115.93900000000001</v>
      </c>
      <c r="N28" s="322"/>
    </row>
    <row r="29" spans="1:14" s="11" customFormat="1" ht="18" customHeight="1">
      <c r="A29" s="23"/>
      <c r="B29" s="24" t="s">
        <v>107</v>
      </c>
      <c r="C29" s="289"/>
      <c r="D29" s="436">
        <v>3124.4270000000001</v>
      </c>
      <c r="E29" s="436">
        <v>194.49600000000001</v>
      </c>
      <c r="F29" s="436"/>
      <c r="G29" s="436">
        <v>7.7169999999999996</v>
      </c>
      <c r="H29" s="436"/>
      <c r="I29" s="436"/>
      <c r="J29" s="436">
        <v>3.7210000000000001</v>
      </c>
      <c r="K29" s="436"/>
      <c r="L29" s="436"/>
      <c r="M29" s="124">
        <f t="shared" si="1"/>
        <v>3330.3610000000003</v>
      </c>
      <c r="N29" s="322"/>
    </row>
    <row r="30" spans="1:14" s="11" customFormat="1" ht="18" customHeight="1">
      <c r="A30" s="22"/>
      <c r="B30" s="9" t="s">
        <v>108</v>
      </c>
      <c r="C30" s="289"/>
      <c r="D30" s="436">
        <v>2570.3249999999998</v>
      </c>
      <c r="E30" s="436">
        <v>28.905000000000001</v>
      </c>
      <c r="F30" s="436"/>
      <c r="G30" s="436"/>
      <c r="H30" s="436"/>
      <c r="I30" s="436"/>
      <c r="J30" s="436"/>
      <c r="K30" s="436"/>
      <c r="L30" s="436"/>
      <c r="M30" s="124">
        <f t="shared" si="1"/>
        <v>2599.23</v>
      </c>
      <c r="N30" s="322"/>
    </row>
    <row r="31" spans="1:14" s="11" customFormat="1" ht="18" customHeight="1">
      <c r="A31" s="23"/>
      <c r="B31" s="24" t="s">
        <v>106</v>
      </c>
      <c r="C31" s="289"/>
      <c r="D31" s="436">
        <v>1659.049</v>
      </c>
      <c r="E31" s="436">
        <v>28.905000000000001</v>
      </c>
      <c r="F31" s="436"/>
      <c r="G31" s="436"/>
      <c r="H31" s="436"/>
      <c r="I31" s="436"/>
      <c r="J31" s="436"/>
      <c r="K31" s="436"/>
      <c r="L31" s="436"/>
      <c r="M31" s="124">
        <f t="shared" si="1"/>
        <v>1687.954</v>
      </c>
      <c r="N31" s="322"/>
    </row>
    <row r="32" spans="1:14" s="11" customFormat="1" ht="18" customHeight="1">
      <c r="A32" s="23"/>
      <c r="B32" s="24" t="s">
        <v>107</v>
      </c>
      <c r="C32" s="289"/>
      <c r="D32" s="436">
        <v>911.27599999999995</v>
      </c>
      <c r="E32" s="436"/>
      <c r="F32" s="436"/>
      <c r="G32" s="436"/>
      <c r="H32" s="436"/>
      <c r="I32" s="436"/>
      <c r="J32" s="436"/>
      <c r="K32" s="436"/>
      <c r="L32" s="436"/>
      <c r="M32" s="124">
        <f t="shared" si="1"/>
        <v>911.27599999999995</v>
      </c>
      <c r="N32" s="322"/>
    </row>
    <row r="33" spans="1:14" s="11" customFormat="1" ht="18" customHeight="1">
      <c r="A33" s="22"/>
      <c r="B33" s="9" t="s">
        <v>109</v>
      </c>
      <c r="C33" s="289"/>
      <c r="D33" s="436">
        <v>1047.3130000000001</v>
      </c>
      <c r="E33" s="436">
        <v>657.57100000000003</v>
      </c>
      <c r="F33" s="436">
        <v>20.132999999999999</v>
      </c>
      <c r="G33" s="436">
        <v>35.463000000000001</v>
      </c>
      <c r="H33" s="436"/>
      <c r="I33" s="436"/>
      <c r="J33" s="436">
        <v>0.51700000000000002</v>
      </c>
      <c r="K33" s="436">
        <v>10.842000000000001</v>
      </c>
      <c r="L33" s="436">
        <v>28.358000000000001</v>
      </c>
      <c r="M33" s="124">
        <f t="shared" si="1"/>
        <v>1800.1970000000001</v>
      </c>
      <c r="N33" s="322"/>
    </row>
    <row r="34" spans="1:14" s="11" customFormat="1" ht="18" customHeight="1">
      <c r="A34" s="23"/>
      <c r="B34" s="24" t="s">
        <v>106</v>
      </c>
      <c r="C34" s="289"/>
      <c r="D34" s="436">
        <v>785.423</v>
      </c>
      <c r="E34" s="436">
        <v>657.57100000000003</v>
      </c>
      <c r="F34" s="436">
        <v>20.132999999999999</v>
      </c>
      <c r="G34" s="436">
        <v>35.463000000000001</v>
      </c>
      <c r="H34" s="436"/>
      <c r="I34" s="436"/>
      <c r="J34" s="436">
        <v>0.51700000000000002</v>
      </c>
      <c r="K34" s="436">
        <v>10.842000000000001</v>
      </c>
      <c r="L34" s="436"/>
      <c r="M34" s="124">
        <f t="shared" si="1"/>
        <v>1509.9490000000003</v>
      </c>
      <c r="N34" s="322"/>
    </row>
    <row r="35" spans="1:14" s="11" customFormat="1" ht="18" customHeight="1">
      <c r="A35" s="23"/>
      <c r="B35" s="24" t="s">
        <v>107</v>
      </c>
      <c r="C35" s="289"/>
      <c r="D35" s="436">
        <v>261.89</v>
      </c>
      <c r="E35" s="436"/>
      <c r="F35" s="436"/>
      <c r="G35" s="436"/>
      <c r="H35" s="436"/>
      <c r="I35" s="436"/>
      <c r="J35" s="436"/>
      <c r="K35" s="436"/>
      <c r="L35" s="436">
        <v>28.358000000000001</v>
      </c>
      <c r="M35" s="124">
        <f t="shared" si="1"/>
        <v>290.24799999999999</v>
      </c>
      <c r="N35" s="322"/>
    </row>
    <row r="36" spans="1:14" s="11" customFormat="1" ht="18.75" customHeight="1">
      <c r="A36" s="22"/>
      <c r="B36" s="9" t="s">
        <v>110</v>
      </c>
      <c r="C36" s="292"/>
      <c r="D36" s="436">
        <v>6857.7359999999999</v>
      </c>
      <c r="E36" s="436">
        <v>881.24</v>
      </c>
      <c r="F36" s="436">
        <v>20.132999999999999</v>
      </c>
      <c r="G36" s="436">
        <v>43.180999999999997</v>
      </c>
      <c r="H36" s="436"/>
      <c r="I36" s="436"/>
      <c r="J36" s="436">
        <v>4.2380000000000004</v>
      </c>
      <c r="K36" s="436">
        <v>10.842000000000001</v>
      </c>
      <c r="L36" s="436">
        <v>28.358000000000001</v>
      </c>
      <c r="M36" s="124">
        <f t="shared" si="1"/>
        <v>7845.7279999999992</v>
      </c>
      <c r="N36" s="322"/>
    </row>
    <row r="37" spans="1:14" s="11" customFormat="1" ht="33" customHeight="1">
      <c r="A37" s="25"/>
      <c r="B37" s="26" t="s">
        <v>111</v>
      </c>
      <c r="C37" s="293"/>
      <c r="D37" s="436"/>
      <c r="E37" s="436"/>
      <c r="F37" s="436"/>
      <c r="G37" s="436"/>
      <c r="H37" s="436"/>
      <c r="I37" s="436"/>
      <c r="J37" s="436"/>
      <c r="K37" s="436"/>
      <c r="L37" s="436"/>
      <c r="M37" s="216"/>
      <c r="N37" s="140"/>
    </row>
    <row r="38" spans="1:14" s="11" customFormat="1" ht="18" customHeight="1">
      <c r="A38" s="22"/>
      <c r="B38" s="9" t="s">
        <v>112</v>
      </c>
      <c r="C38" s="293"/>
      <c r="D38" s="436">
        <v>990.68700000000001</v>
      </c>
      <c r="E38" s="436">
        <v>199.76599999999999</v>
      </c>
      <c r="F38" s="436"/>
      <c r="G38" s="436">
        <v>34.468000000000004</v>
      </c>
      <c r="H38" s="436"/>
      <c r="I38" s="436"/>
      <c r="J38" s="436"/>
      <c r="K38" s="436">
        <v>0.20899999999999999</v>
      </c>
      <c r="L38" s="436"/>
      <c r="M38" s="124">
        <f>+SUM(D38:L38)</f>
        <v>1225.1300000000001</v>
      </c>
      <c r="N38" s="71"/>
    </row>
    <row r="39" spans="1:14" s="11" customFormat="1" ht="18" customHeight="1">
      <c r="A39" s="22"/>
      <c r="B39" s="9" t="s">
        <v>113</v>
      </c>
      <c r="C39" s="293"/>
      <c r="D39" s="436">
        <v>5327.768</v>
      </c>
      <c r="E39" s="436">
        <v>677.09199999999998</v>
      </c>
      <c r="F39" s="436">
        <v>20.132999999999999</v>
      </c>
      <c r="G39" s="436">
        <v>8.7119999999999997</v>
      </c>
      <c r="H39" s="436"/>
      <c r="I39" s="436"/>
      <c r="J39" s="436">
        <v>4.2380000000000004</v>
      </c>
      <c r="K39" s="436">
        <v>10.632999999999999</v>
      </c>
      <c r="L39" s="436">
        <v>28.358000000000001</v>
      </c>
      <c r="M39" s="124">
        <f>+SUM(D39:L39)</f>
        <v>6076.9340000000002</v>
      </c>
      <c r="N39" s="71"/>
    </row>
    <row r="40" spans="1:14" s="11" customFormat="1" ht="18" customHeight="1">
      <c r="A40" s="22"/>
      <c r="B40" s="9" t="s">
        <v>114</v>
      </c>
      <c r="C40" s="293"/>
      <c r="D40" s="436">
        <v>539.28099999999995</v>
      </c>
      <c r="E40" s="436">
        <v>4.3819999999999997</v>
      </c>
      <c r="F40" s="436"/>
      <c r="G40" s="436"/>
      <c r="H40" s="436"/>
      <c r="I40" s="436"/>
      <c r="J40" s="436"/>
      <c r="K40" s="436"/>
      <c r="L40" s="436"/>
      <c r="M40" s="124">
        <f>+SUM(D40:L40)</f>
        <v>543.6629999999999</v>
      </c>
      <c r="N40" s="71"/>
    </row>
    <row r="41" spans="1:14" s="257" customFormat="1" ht="35.25" customHeight="1">
      <c r="A41" s="254"/>
      <c r="B41" s="255" t="s">
        <v>157</v>
      </c>
      <c r="C41" s="291"/>
      <c r="D41" s="434"/>
      <c r="E41" s="435"/>
      <c r="F41" s="435"/>
      <c r="G41" s="435"/>
      <c r="H41" s="435"/>
      <c r="I41" s="435"/>
      <c r="J41" s="435"/>
      <c r="K41" s="435"/>
      <c r="L41" s="435"/>
      <c r="M41" s="259"/>
      <c r="N41" s="324"/>
    </row>
    <row r="42" spans="1:14" s="11" customFormat="1" ht="18" customHeight="1">
      <c r="A42" s="22"/>
      <c r="B42" s="9" t="s">
        <v>105</v>
      </c>
      <c r="C42" s="289"/>
      <c r="D42" s="436">
        <v>165718.576</v>
      </c>
      <c r="E42" s="436">
        <v>2284.7950000000001</v>
      </c>
      <c r="F42" s="436"/>
      <c r="G42" s="436">
        <v>0.434</v>
      </c>
      <c r="H42" s="436"/>
      <c r="I42" s="436"/>
      <c r="J42" s="436"/>
      <c r="K42" s="436"/>
      <c r="L42" s="436"/>
      <c r="M42" s="124">
        <f>+SUM(D42:L42)</f>
        <v>168003.80500000002</v>
      </c>
      <c r="N42" s="322"/>
    </row>
    <row r="43" spans="1:14" s="11" customFormat="1" ht="18" customHeight="1">
      <c r="A43" s="23"/>
      <c r="B43" s="24" t="s">
        <v>106</v>
      </c>
      <c r="C43" s="289"/>
      <c r="D43" s="436">
        <v>104800.046</v>
      </c>
      <c r="E43" s="436">
        <v>1191.5519999999999</v>
      </c>
      <c r="F43" s="436"/>
      <c r="G43" s="436"/>
      <c r="H43" s="436"/>
      <c r="I43" s="436"/>
      <c r="J43" s="436"/>
      <c r="K43" s="436"/>
      <c r="L43" s="436"/>
      <c r="M43" s="124">
        <f t="shared" ref="M43:M51" si="2">+SUM(D43:L43)</f>
        <v>105991.598</v>
      </c>
      <c r="N43" s="322"/>
    </row>
    <row r="44" spans="1:14" s="11" customFormat="1" ht="18" customHeight="1">
      <c r="A44" s="23"/>
      <c r="B44" s="24" t="s">
        <v>107</v>
      </c>
      <c r="C44" s="289"/>
      <c r="D44" s="436">
        <v>60918.53</v>
      </c>
      <c r="E44" s="436">
        <v>1093.2429999999999</v>
      </c>
      <c r="F44" s="436"/>
      <c r="G44" s="436">
        <v>0.434</v>
      </c>
      <c r="H44" s="436"/>
      <c r="I44" s="436"/>
      <c r="J44" s="436"/>
      <c r="K44" s="436"/>
      <c r="L44" s="436"/>
      <c r="M44" s="124">
        <f t="shared" si="2"/>
        <v>62012.207000000002</v>
      </c>
      <c r="N44" s="322"/>
    </row>
    <row r="45" spans="1:14" s="11" customFormat="1" ht="18" customHeight="1">
      <c r="A45" s="22"/>
      <c r="B45" s="9" t="s">
        <v>108</v>
      </c>
      <c r="C45" s="289"/>
      <c r="D45" s="436">
        <v>99850.202999999994</v>
      </c>
      <c r="E45" s="436">
        <v>11855.428</v>
      </c>
      <c r="F45" s="436"/>
      <c r="G45" s="436"/>
      <c r="H45" s="436"/>
      <c r="I45" s="436"/>
      <c r="J45" s="436"/>
      <c r="K45" s="436"/>
      <c r="L45" s="436"/>
      <c r="M45" s="124">
        <f t="shared" si="2"/>
        <v>111705.63099999999</v>
      </c>
      <c r="N45" s="322"/>
    </row>
    <row r="46" spans="1:14" s="11" customFormat="1" ht="18" customHeight="1">
      <c r="A46" s="23"/>
      <c r="B46" s="24" t="s">
        <v>106</v>
      </c>
      <c r="C46" s="289"/>
      <c r="D46" s="436">
        <v>73575.683000000005</v>
      </c>
      <c r="E46" s="436">
        <v>11519.4</v>
      </c>
      <c r="F46" s="436"/>
      <c r="G46" s="436"/>
      <c r="H46" s="436"/>
      <c r="I46" s="436"/>
      <c r="J46" s="436"/>
      <c r="K46" s="436"/>
      <c r="L46" s="436"/>
      <c r="M46" s="124">
        <f t="shared" si="2"/>
        <v>85095.082999999999</v>
      </c>
      <c r="N46" s="322"/>
    </row>
    <row r="47" spans="1:14" s="11" customFormat="1" ht="18" customHeight="1">
      <c r="A47" s="23"/>
      <c r="B47" s="24" t="s">
        <v>107</v>
      </c>
      <c r="C47" s="289"/>
      <c r="D47" s="436">
        <v>26274.52</v>
      </c>
      <c r="E47" s="436">
        <v>336.02800000000002</v>
      </c>
      <c r="F47" s="436"/>
      <c r="G47" s="436"/>
      <c r="H47" s="436"/>
      <c r="I47" s="436"/>
      <c r="J47" s="436"/>
      <c r="K47" s="436"/>
      <c r="L47" s="436"/>
      <c r="M47" s="124">
        <f t="shared" si="2"/>
        <v>26610.547999999999</v>
      </c>
      <c r="N47" s="322"/>
    </row>
    <row r="48" spans="1:14" s="11" customFormat="1" ht="18" customHeight="1">
      <c r="A48" s="22"/>
      <c r="B48" s="9" t="s">
        <v>109</v>
      </c>
      <c r="C48" s="289"/>
      <c r="D48" s="436">
        <v>12193.789000000001</v>
      </c>
      <c r="E48" s="436">
        <v>398.48</v>
      </c>
      <c r="F48" s="436"/>
      <c r="G48" s="436">
        <v>2.34</v>
      </c>
      <c r="H48" s="436"/>
      <c r="I48" s="436"/>
      <c r="J48" s="436"/>
      <c r="K48" s="436">
        <v>7.1239999999999997</v>
      </c>
      <c r="L48" s="436"/>
      <c r="M48" s="124">
        <f t="shared" si="2"/>
        <v>12601.733</v>
      </c>
      <c r="N48" s="322"/>
    </row>
    <row r="49" spans="1:14" s="11" customFormat="1" ht="18" customHeight="1">
      <c r="A49" s="23"/>
      <c r="B49" s="24" t="s">
        <v>106</v>
      </c>
      <c r="C49" s="289"/>
      <c r="D49" s="436">
        <v>4325.5810000000001</v>
      </c>
      <c r="E49" s="436">
        <v>289.41300000000001</v>
      </c>
      <c r="F49" s="436"/>
      <c r="G49" s="436">
        <v>2.34</v>
      </c>
      <c r="H49" s="436"/>
      <c r="I49" s="436"/>
      <c r="J49" s="436"/>
      <c r="K49" s="436">
        <v>7.1239999999999997</v>
      </c>
      <c r="L49" s="436"/>
      <c r="M49" s="124">
        <f t="shared" si="2"/>
        <v>4624.4580000000005</v>
      </c>
      <c r="N49" s="322"/>
    </row>
    <row r="50" spans="1:14" s="11" customFormat="1" ht="18" customHeight="1">
      <c r="A50" s="23"/>
      <c r="B50" s="24" t="s">
        <v>107</v>
      </c>
      <c r="C50" s="289"/>
      <c r="D50" s="436">
        <v>7868.2089999999998</v>
      </c>
      <c r="E50" s="436">
        <v>109.06699999999999</v>
      </c>
      <c r="F50" s="436"/>
      <c r="G50" s="436"/>
      <c r="H50" s="436"/>
      <c r="I50" s="436"/>
      <c r="J50" s="436"/>
      <c r="K50" s="436"/>
      <c r="L50" s="436"/>
      <c r="M50" s="124">
        <f t="shared" si="2"/>
        <v>7977.2759999999998</v>
      </c>
      <c r="N50" s="322"/>
    </row>
    <row r="51" spans="1:14" s="11" customFormat="1" ht="18" customHeight="1">
      <c r="A51" s="22"/>
      <c r="B51" s="9" t="s">
        <v>110</v>
      </c>
      <c r="C51" s="294"/>
      <c r="D51" s="436">
        <v>277762.56800000003</v>
      </c>
      <c r="E51" s="436">
        <v>14538.703</v>
      </c>
      <c r="F51" s="436"/>
      <c r="G51" s="436">
        <v>2.774</v>
      </c>
      <c r="H51" s="436"/>
      <c r="I51" s="436"/>
      <c r="J51" s="436"/>
      <c r="K51" s="436">
        <v>7.1239999999999997</v>
      </c>
      <c r="L51" s="436"/>
      <c r="M51" s="124">
        <f t="shared" si="2"/>
        <v>292311.16899999999</v>
      </c>
      <c r="N51" s="322"/>
    </row>
    <row r="52" spans="1:14" s="11" customFormat="1" ht="18" customHeight="1">
      <c r="A52" s="25"/>
      <c r="B52" s="26" t="s">
        <v>111</v>
      </c>
      <c r="C52" s="293"/>
      <c r="D52" s="436"/>
      <c r="E52" s="436"/>
      <c r="F52" s="436"/>
      <c r="G52" s="436"/>
      <c r="H52" s="436"/>
      <c r="I52" s="436"/>
      <c r="J52" s="436"/>
      <c r="K52" s="436"/>
      <c r="L52" s="436"/>
      <c r="M52" s="216"/>
      <c r="N52" s="140"/>
    </row>
    <row r="53" spans="1:14" s="11" customFormat="1" ht="18" customHeight="1">
      <c r="A53" s="22"/>
      <c r="B53" s="9" t="s">
        <v>112</v>
      </c>
      <c r="C53" s="293"/>
      <c r="D53" s="436">
        <v>272393.29599999997</v>
      </c>
      <c r="E53" s="436">
        <v>14272.892</v>
      </c>
      <c r="F53" s="436"/>
      <c r="G53" s="436">
        <v>0.46800000000000003</v>
      </c>
      <c r="H53" s="436"/>
      <c r="I53" s="436"/>
      <c r="J53" s="436"/>
      <c r="K53" s="436">
        <v>3.56</v>
      </c>
      <c r="L53" s="436"/>
      <c r="M53" s="124">
        <f>+SUM(D53:L53)</f>
        <v>286670.21599999996</v>
      </c>
      <c r="N53" s="322"/>
    </row>
    <row r="54" spans="1:14" s="11" customFormat="1" ht="18" customHeight="1">
      <c r="A54" s="22"/>
      <c r="B54" s="9" t="s">
        <v>113</v>
      </c>
      <c r="C54" s="293"/>
      <c r="D54" s="436">
        <v>5019.5770000000002</v>
      </c>
      <c r="E54" s="436">
        <v>265.81099999999998</v>
      </c>
      <c r="F54" s="436"/>
      <c r="G54" s="436">
        <v>2.306</v>
      </c>
      <c r="H54" s="436"/>
      <c r="I54" s="436"/>
      <c r="J54" s="436"/>
      <c r="K54" s="436">
        <v>3.5640000000000001</v>
      </c>
      <c r="L54" s="436"/>
      <c r="M54" s="124">
        <f>+SUM(D54:L54)</f>
        <v>5291.2579999999998</v>
      </c>
      <c r="N54" s="322"/>
    </row>
    <row r="55" spans="1:14" s="11" customFormat="1" ht="18" customHeight="1">
      <c r="A55" s="27"/>
      <c r="B55" s="28" t="s">
        <v>114</v>
      </c>
      <c r="C55" s="295"/>
      <c r="D55" s="436">
        <v>349.69499999999999</v>
      </c>
      <c r="E55" s="436"/>
      <c r="F55" s="436"/>
      <c r="G55" s="436"/>
      <c r="H55" s="436"/>
      <c r="I55" s="436"/>
      <c r="J55" s="436"/>
      <c r="K55" s="436"/>
      <c r="L55" s="436"/>
      <c r="M55" s="125">
        <f>+SUM(D55:L55)</f>
        <v>349.69499999999999</v>
      </c>
      <c r="N55" s="322"/>
    </row>
    <row r="56" spans="1:14" s="158" customFormat="1" ht="72.75" customHeight="1">
      <c r="A56" s="533" t="s">
        <v>219</v>
      </c>
      <c r="B56" s="534"/>
      <c r="C56" s="534"/>
      <c r="D56" s="534"/>
      <c r="E56" s="534"/>
      <c r="F56" s="534"/>
      <c r="G56" s="534"/>
      <c r="H56" s="534"/>
      <c r="I56" s="534"/>
      <c r="J56" s="534"/>
      <c r="K56" s="534"/>
      <c r="L56" s="534"/>
      <c r="M56" s="534"/>
      <c r="N56" s="325"/>
    </row>
    <row r="57" spans="1:14" s="158" customFormat="1" ht="18" customHeight="1">
      <c r="A57" s="199"/>
      <c r="B57" s="198"/>
      <c r="C57" s="198"/>
      <c r="M57" s="198"/>
      <c r="N57" s="198"/>
    </row>
    <row r="58" spans="1:14" s="223" customFormat="1" ht="18" customHeight="1">
      <c r="A58" s="199"/>
      <c r="B58" s="224"/>
      <c r="C58" s="224"/>
      <c r="M58" s="224"/>
      <c r="N58" s="224"/>
    </row>
    <row r="59" spans="1:14" s="223" customFormat="1" ht="18" customHeight="1">
      <c r="A59" s="199"/>
      <c r="B59" s="224"/>
      <c r="C59" s="224"/>
      <c r="M59" s="224"/>
      <c r="N59" s="224"/>
    </row>
    <row r="60" spans="1:14" s="225" customFormat="1" ht="12.75" customHeight="1">
      <c r="A60" s="228"/>
      <c r="B60" s="224"/>
      <c r="C60" s="224"/>
      <c r="M60" s="179"/>
      <c r="N60" s="179"/>
    </row>
    <row r="61" spans="1:14" s="227" customFormat="1"/>
    <row r="62" spans="1:14" s="227" customFormat="1"/>
    <row r="63" spans="1:14" s="227" customFormat="1"/>
    <row r="64" spans="1:14" s="227" customFormat="1"/>
    <row r="65" s="227" customFormat="1"/>
    <row r="66"/>
    <row r="67"/>
  </sheetData>
  <dataConsolidate/>
  <mergeCells count="18">
    <mergeCell ref="B3:M3"/>
    <mergeCell ref="B4:M4"/>
    <mergeCell ref="A56:M56"/>
    <mergeCell ref="B8:M8"/>
    <mergeCell ref="B7:L7"/>
    <mergeCell ref="B6:M6"/>
    <mergeCell ref="K13:K14"/>
    <mergeCell ref="M13:M14"/>
    <mergeCell ref="D10:M10"/>
    <mergeCell ref="D12:M12"/>
    <mergeCell ref="D13:D14"/>
    <mergeCell ref="E13:E14"/>
    <mergeCell ref="J13:J14"/>
    <mergeCell ref="L13:L14"/>
    <mergeCell ref="F13:F14"/>
    <mergeCell ref="G13:G14"/>
    <mergeCell ref="H13:H14"/>
    <mergeCell ref="I13:I14"/>
  </mergeCells>
  <phoneticPr fontId="0" type="noConversion"/>
  <conditionalFormatting sqref="D53:L55 D38:L40">
    <cfRule type="expression" dxfId="33" priority="1" stopIfTrue="1">
      <formula>D38=""</formula>
    </cfRule>
    <cfRule type="expression" dxfId="32" priority="2" stopIfTrue="1">
      <formula>D38&lt;0</formula>
    </cfRule>
    <cfRule type="expression" dxfId="31" priority="3" stopIfTrue="1">
      <formula>NOT(ISNUMBER(D38))</formula>
    </cfRule>
  </conditionalFormatting>
  <conditionalFormatting sqref="M38:M40 D27:M36 D42:M51 M53:M55 D16:M25">
    <cfRule type="expression" dxfId="30" priority="4" stopIfTrue="1">
      <formula>AND(D16&lt;&gt;"",OR(D16&lt;0,NOT(ISNUMBER(D16))))</formula>
    </cfRule>
  </conditionalFormatting>
  <conditionalFormatting sqref="D10:M10">
    <cfRule type="expression" dxfId="29" priority="5" stopIfTrue="1">
      <formula>COUNTA(D16:M55)&lt;&gt;COUNTIF(D16:M55,"&gt;=0")</formula>
    </cfRule>
  </conditionalFormatting>
  <pageMargins left="0.74803149606299213" right="0.74803149606299213" top="0.98425196850393704" bottom="0.98425196850393704" header="0.51181102362204722" footer="0.51181102362204722"/>
  <pageSetup paperSize="9" scale="61" orientation="portrait" r:id="rId1"/>
  <headerFooter alignWithMargins="0">
    <oddFooter>&amp;C2010 Triennial Central Bank Survey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S65"/>
  <sheetViews>
    <sheetView zoomScale="70" zoomScaleNormal="75" zoomScaleSheetLayoutView="70" workbookViewId="0">
      <pane xSplit="3" ySplit="14" topLeftCell="S30" activePane="bottomRight" state="frozen"/>
      <selection activeCell="M22" sqref="M22"/>
      <selection pane="topRight" activeCell="M22" sqref="M22"/>
      <selection pane="bottomLeft" activeCell="M22" sqref="M22"/>
      <selection pane="bottomRight" activeCell="M22" sqref="M22"/>
    </sheetView>
  </sheetViews>
  <sheetFormatPr defaultRowHeight="12" zeroHeight="1"/>
  <cols>
    <col min="1" max="1" width="2" style="82" customWidth="1"/>
    <col min="2" max="2" width="33.5703125" style="82" customWidth="1"/>
    <col min="3" max="3" width="9.42578125" style="82" customWidth="1"/>
    <col min="4" max="17" width="10.7109375" style="82" customWidth="1"/>
    <col min="18" max="18" width="11.7109375" style="82" customWidth="1"/>
    <col min="19" max="19" width="2.5703125" style="82" customWidth="1"/>
    <col min="20" max="16384" width="9.140625" style="82"/>
  </cols>
  <sheetData>
    <row r="1" spans="1:19" s="4" customFormat="1" ht="18" customHeight="1">
      <c r="A1" s="1" t="s">
        <v>115</v>
      </c>
      <c r="B1" s="2"/>
      <c r="C1" s="2"/>
      <c r="D1" s="31"/>
      <c r="E1" s="31"/>
      <c r="F1" s="31"/>
      <c r="G1" s="31"/>
      <c r="H1" s="31"/>
      <c r="I1" s="31"/>
      <c r="J1" s="31"/>
      <c r="K1" s="31"/>
      <c r="L1" s="31"/>
      <c r="M1" s="31"/>
      <c r="N1" s="31"/>
      <c r="O1" s="31"/>
      <c r="P1" s="31"/>
      <c r="Q1" s="31"/>
      <c r="R1" s="31"/>
      <c r="S1" s="31"/>
    </row>
    <row r="2" spans="1:19" s="4" customFormat="1" ht="18" customHeight="1">
      <c r="A2" s="1"/>
      <c r="B2" s="2"/>
      <c r="C2" s="2"/>
      <c r="D2" s="31"/>
      <c r="E2" s="31"/>
      <c r="F2" s="31"/>
      <c r="G2" s="31"/>
      <c r="H2" s="31"/>
      <c r="I2" s="31"/>
      <c r="J2" s="31"/>
      <c r="K2" s="31"/>
      <c r="L2" s="31"/>
      <c r="M2" s="31"/>
      <c r="N2" s="31"/>
      <c r="O2" s="31"/>
      <c r="P2" s="31"/>
      <c r="Q2" s="31"/>
      <c r="R2" s="31"/>
      <c r="S2" s="31"/>
    </row>
    <row r="3" spans="1:19" s="4" customFormat="1" ht="18" customHeight="1">
      <c r="A3" s="5"/>
      <c r="B3" s="532" t="s">
        <v>92</v>
      </c>
      <c r="C3" s="532"/>
      <c r="D3" s="532"/>
      <c r="E3" s="532"/>
      <c r="F3" s="532"/>
      <c r="G3" s="532"/>
      <c r="H3" s="532"/>
      <c r="I3" s="532"/>
      <c r="J3" s="532"/>
      <c r="K3" s="532"/>
      <c r="L3" s="532"/>
      <c r="M3" s="532"/>
      <c r="N3" s="532"/>
      <c r="O3" s="532"/>
      <c r="P3" s="532"/>
      <c r="Q3" s="532"/>
      <c r="R3" s="532"/>
      <c r="S3" s="75"/>
    </row>
    <row r="4" spans="1:19" s="4" customFormat="1" ht="18.75">
      <c r="A4" s="6"/>
      <c r="B4" s="532" t="s">
        <v>93</v>
      </c>
      <c r="C4" s="532"/>
      <c r="D4" s="532"/>
      <c r="E4" s="532"/>
      <c r="F4" s="532"/>
      <c r="G4" s="532"/>
      <c r="H4" s="532"/>
      <c r="I4" s="532"/>
      <c r="J4" s="532"/>
      <c r="K4" s="532"/>
      <c r="L4" s="532"/>
      <c r="M4" s="532"/>
      <c r="N4" s="532"/>
      <c r="O4" s="532"/>
      <c r="P4" s="532"/>
      <c r="Q4" s="532"/>
      <c r="R4" s="532"/>
      <c r="S4" s="75"/>
    </row>
    <row r="5" spans="1:19" s="4" customFormat="1" ht="9" customHeight="1">
      <c r="A5" s="6"/>
      <c r="C5" s="48"/>
      <c r="D5" s="31"/>
      <c r="E5" s="31"/>
      <c r="F5" s="31"/>
      <c r="G5" s="31"/>
      <c r="H5" s="210"/>
      <c r="I5" s="31"/>
      <c r="J5" s="31"/>
      <c r="K5" s="31"/>
      <c r="L5" s="31"/>
      <c r="M5" s="31"/>
      <c r="N5" s="31"/>
      <c r="O5" s="31"/>
      <c r="P5" s="31"/>
      <c r="Q5" s="31"/>
      <c r="R5" s="31"/>
      <c r="S5" s="31"/>
    </row>
    <row r="6" spans="1:19" s="4" customFormat="1" ht="18.75">
      <c r="A6" s="5"/>
      <c r="B6" s="532" t="s">
        <v>128</v>
      </c>
      <c r="C6" s="532"/>
      <c r="D6" s="532"/>
      <c r="E6" s="532"/>
      <c r="F6" s="532"/>
      <c r="G6" s="532"/>
      <c r="H6" s="532"/>
      <c r="I6" s="532"/>
      <c r="J6" s="532"/>
      <c r="K6" s="532"/>
      <c r="L6" s="532"/>
      <c r="M6" s="532"/>
      <c r="N6" s="532"/>
      <c r="O6" s="532"/>
      <c r="P6" s="532"/>
      <c r="Q6" s="532"/>
      <c r="R6" s="532"/>
      <c r="S6" s="75"/>
    </row>
    <row r="7" spans="1:19" s="4" customFormat="1" ht="18.75">
      <c r="A7" s="8"/>
      <c r="B7" s="532" t="s">
        <v>213</v>
      </c>
      <c r="C7" s="532"/>
      <c r="D7" s="532"/>
      <c r="E7" s="532"/>
      <c r="F7" s="532"/>
      <c r="G7" s="532"/>
      <c r="H7" s="532"/>
      <c r="I7" s="532"/>
      <c r="J7" s="532"/>
      <c r="K7" s="532"/>
      <c r="L7" s="532"/>
      <c r="M7" s="532"/>
      <c r="N7" s="532"/>
      <c r="O7" s="532"/>
      <c r="P7" s="532"/>
      <c r="Q7" s="532"/>
      <c r="R7" s="532"/>
      <c r="S7" s="75"/>
    </row>
    <row r="8" spans="1:19" s="4" customFormat="1" ht="18.75">
      <c r="A8" s="8"/>
      <c r="B8" s="532" t="s">
        <v>94</v>
      </c>
      <c r="C8" s="532"/>
      <c r="D8" s="532"/>
      <c r="E8" s="532"/>
      <c r="F8" s="532"/>
      <c r="G8" s="532"/>
      <c r="H8" s="532"/>
      <c r="I8" s="532"/>
      <c r="J8" s="532"/>
      <c r="K8" s="532"/>
      <c r="L8" s="532"/>
      <c r="M8" s="532"/>
      <c r="N8" s="532"/>
      <c r="O8" s="532"/>
      <c r="P8" s="532"/>
      <c r="Q8" s="532"/>
      <c r="R8" s="532"/>
      <c r="S8" s="75"/>
    </row>
    <row r="9" spans="1:19" s="4" customFormat="1" ht="8.25" customHeight="1">
      <c r="A9" s="8"/>
      <c r="C9" s="48"/>
      <c r="D9" s="31"/>
      <c r="E9" s="31"/>
      <c r="F9" s="31"/>
      <c r="G9" s="31"/>
      <c r="I9" s="31"/>
      <c r="J9" s="31"/>
      <c r="K9" s="31"/>
      <c r="L9" s="31"/>
      <c r="M9" s="31"/>
      <c r="N9" s="31"/>
      <c r="O9" s="31"/>
      <c r="P9" s="31"/>
      <c r="Q9" s="31"/>
      <c r="R9" s="31"/>
      <c r="S9" s="31"/>
    </row>
    <row r="10" spans="1:19" s="4" customFormat="1" ht="44.25" customHeight="1">
      <c r="A10" s="8"/>
      <c r="B10" s="75"/>
      <c r="C10" s="75"/>
      <c r="D10" s="540" t="s">
        <v>0</v>
      </c>
      <c r="E10" s="541"/>
      <c r="F10" s="541"/>
      <c r="G10" s="541"/>
      <c r="H10" s="541"/>
      <c r="I10" s="541"/>
      <c r="J10" s="541"/>
      <c r="K10" s="541"/>
      <c r="L10" s="541"/>
      <c r="M10" s="541"/>
      <c r="N10" s="541"/>
      <c r="O10" s="541"/>
      <c r="P10" s="541"/>
      <c r="Q10" s="541"/>
      <c r="R10" s="541"/>
      <c r="S10" s="312"/>
    </row>
    <row r="11" spans="1:19" s="11" customFormat="1" ht="6.75" customHeight="1">
      <c r="A11" s="9"/>
      <c r="B11" s="9"/>
      <c r="C11" s="9"/>
      <c r="D11" s="31"/>
      <c r="E11" s="31"/>
      <c r="F11" s="31"/>
      <c r="G11" s="31"/>
      <c r="H11" s="31"/>
      <c r="I11" s="31"/>
      <c r="J11" s="31"/>
      <c r="K11" s="31"/>
      <c r="L11" s="31"/>
      <c r="M11" s="31"/>
      <c r="N11" s="31"/>
      <c r="O11" s="31"/>
      <c r="P11" s="31"/>
      <c r="Q11" s="31"/>
      <c r="R11" s="31"/>
      <c r="S11" s="31"/>
    </row>
    <row r="12" spans="1:19" s="11" customFormat="1" ht="27.95" customHeight="1">
      <c r="A12" s="12"/>
      <c r="B12" s="13" t="s">
        <v>95</v>
      </c>
      <c r="C12" s="14"/>
      <c r="D12" s="537" t="s">
        <v>116</v>
      </c>
      <c r="E12" s="538"/>
      <c r="F12" s="538"/>
      <c r="G12" s="538"/>
      <c r="H12" s="538"/>
      <c r="I12" s="538"/>
      <c r="J12" s="538"/>
      <c r="K12" s="538"/>
      <c r="L12" s="538"/>
      <c r="M12" s="538"/>
      <c r="N12" s="538"/>
      <c r="O12" s="538"/>
      <c r="P12" s="538"/>
      <c r="Q12" s="538"/>
      <c r="R12" s="539"/>
      <c r="S12" s="319"/>
    </row>
    <row r="13" spans="1:19" s="11" customFormat="1" ht="27.95" customHeight="1">
      <c r="A13" s="271"/>
      <c r="B13" s="272"/>
      <c r="C13" s="273"/>
      <c r="D13" s="524" t="s">
        <v>126</v>
      </c>
      <c r="E13" s="524" t="s">
        <v>98</v>
      </c>
      <c r="F13" s="524" t="s">
        <v>99</v>
      </c>
      <c r="G13" s="524" t="s">
        <v>100</v>
      </c>
      <c r="H13" s="524" t="s">
        <v>101</v>
      </c>
      <c r="I13" s="524" t="s">
        <v>102</v>
      </c>
      <c r="J13" s="524" t="s">
        <v>130</v>
      </c>
      <c r="K13" s="524" t="s">
        <v>131</v>
      </c>
      <c r="L13" s="524" t="s">
        <v>144</v>
      </c>
      <c r="M13" s="524" t="s">
        <v>133</v>
      </c>
      <c r="N13" s="524" t="s">
        <v>146</v>
      </c>
      <c r="O13" s="524" t="s">
        <v>135</v>
      </c>
      <c r="P13" s="524" t="s">
        <v>143</v>
      </c>
      <c r="Q13" s="542" t="s">
        <v>153</v>
      </c>
      <c r="R13" s="524" t="s">
        <v>103</v>
      </c>
      <c r="S13" s="320"/>
    </row>
    <row r="14" spans="1:19" s="11" customFormat="1" ht="27.95" customHeight="1">
      <c r="A14" s="17"/>
      <c r="B14" s="18"/>
      <c r="C14" s="18"/>
      <c r="D14" s="525"/>
      <c r="E14" s="525"/>
      <c r="F14" s="525"/>
      <c r="G14" s="525"/>
      <c r="H14" s="525"/>
      <c r="I14" s="525"/>
      <c r="J14" s="525"/>
      <c r="K14" s="525"/>
      <c r="L14" s="525"/>
      <c r="M14" s="525"/>
      <c r="N14" s="525"/>
      <c r="O14" s="525"/>
      <c r="P14" s="525"/>
      <c r="Q14" s="543"/>
      <c r="R14" s="525"/>
      <c r="S14" s="320"/>
    </row>
    <row r="15" spans="1:19" s="257" customFormat="1" ht="36" customHeight="1">
      <c r="A15" s="254"/>
      <c r="B15" s="255" t="s">
        <v>148</v>
      </c>
      <c r="C15" s="261"/>
      <c r="D15" s="434"/>
      <c r="E15" s="435"/>
      <c r="F15" s="435"/>
      <c r="G15" s="435"/>
      <c r="H15" s="435"/>
      <c r="I15" s="435"/>
      <c r="J15" s="435"/>
      <c r="K15" s="435"/>
      <c r="L15" s="435"/>
      <c r="M15" s="435"/>
      <c r="N15" s="435"/>
      <c r="O15" s="435"/>
      <c r="P15" s="435"/>
      <c r="Q15" s="435"/>
      <c r="R15" s="262"/>
      <c r="S15" s="321"/>
    </row>
    <row r="16" spans="1:19" s="11" customFormat="1" ht="18" customHeight="1">
      <c r="A16" s="22"/>
      <c r="B16" s="9" t="s">
        <v>105</v>
      </c>
      <c r="C16" s="9"/>
      <c r="D16" s="436">
        <v>58201.216</v>
      </c>
      <c r="E16" s="436">
        <v>1283.595</v>
      </c>
      <c r="F16" s="436">
        <v>7428.6779999999999</v>
      </c>
      <c r="G16" s="436">
        <v>366.82799999999997</v>
      </c>
      <c r="H16" s="436">
        <v>799.774</v>
      </c>
      <c r="I16" s="436">
        <v>846.71900000000005</v>
      </c>
      <c r="J16" s="436">
        <v>45.195</v>
      </c>
      <c r="K16" s="436"/>
      <c r="L16" s="436"/>
      <c r="M16" s="436"/>
      <c r="N16" s="436"/>
      <c r="O16" s="436"/>
      <c r="P16" s="436">
        <v>2E-3</v>
      </c>
      <c r="Q16" s="436">
        <v>50.228000000000002</v>
      </c>
      <c r="R16" s="124">
        <f>+SUM(D16:Q16)</f>
        <v>69022.235000000001</v>
      </c>
      <c r="S16" s="322"/>
    </row>
    <row r="17" spans="1:19" s="11" customFormat="1" ht="18" customHeight="1">
      <c r="A17" s="23"/>
      <c r="B17" s="24" t="s">
        <v>106</v>
      </c>
      <c r="C17" s="24"/>
      <c r="D17" s="436">
        <v>14965.915999999999</v>
      </c>
      <c r="E17" s="436">
        <v>350.79199999999997</v>
      </c>
      <c r="F17" s="436">
        <v>2896.335</v>
      </c>
      <c r="G17" s="436">
        <v>90.971999999999994</v>
      </c>
      <c r="H17" s="436">
        <v>39.381</v>
      </c>
      <c r="I17" s="436">
        <v>195.41800000000001</v>
      </c>
      <c r="J17" s="436">
        <v>0.69399999999999995</v>
      </c>
      <c r="K17" s="436"/>
      <c r="L17" s="436"/>
      <c r="M17" s="436"/>
      <c r="N17" s="436"/>
      <c r="O17" s="436"/>
      <c r="P17" s="436"/>
      <c r="Q17" s="436">
        <v>38.610999999999997</v>
      </c>
      <c r="R17" s="124">
        <f t="shared" ref="R17:R25" si="0">+SUM(D17:Q17)</f>
        <v>18578.119000000002</v>
      </c>
      <c r="S17" s="322"/>
    </row>
    <row r="18" spans="1:19" s="11" customFormat="1" ht="18" customHeight="1">
      <c r="A18" s="23"/>
      <c r="B18" s="24" t="s">
        <v>107</v>
      </c>
      <c r="C18" s="24"/>
      <c r="D18" s="436">
        <v>43235.298999999999</v>
      </c>
      <c r="E18" s="436">
        <v>932.803</v>
      </c>
      <c r="F18" s="436">
        <v>4532.3429999999998</v>
      </c>
      <c r="G18" s="436">
        <v>275.85500000000002</v>
      </c>
      <c r="H18" s="436">
        <v>760.39400000000001</v>
      </c>
      <c r="I18" s="436">
        <v>651.30100000000004</v>
      </c>
      <c r="J18" s="436">
        <v>44.500999999999998</v>
      </c>
      <c r="K18" s="436"/>
      <c r="L18" s="436"/>
      <c r="M18" s="436"/>
      <c r="N18" s="436"/>
      <c r="O18" s="436"/>
      <c r="P18" s="436">
        <v>2E-3</v>
      </c>
      <c r="Q18" s="436">
        <v>11.617000000000001</v>
      </c>
      <c r="R18" s="124">
        <f t="shared" si="0"/>
        <v>50444.114999999998</v>
      </c>
      <c r="S18" s="322"/>
    </row>
    <row r="19" spans="1:19" s="11" customFormat="1" ht="18" customHeight="1">
      <c r="A19" s="22"/>
      <c r="B19" s="9" t="s">
        <v>108</v>
      </c>
      <c r="C19" s="9"/>
      <c r="D19" s="436">
        <v>40602.044000000002</v>
      </c>
      <c r="E19" s="436">
        <v>396.93599999999998</v>
      </c>
      <c r="F19" s="436">
        <v>3811.3139999999999</v>
      </c>
      <c r="G19" s="436">
        <v>146.779</v>
      </c>
      <c r="H19" s="436">
        <v>348.964</v>
      </c>
      <c r="I19" s="436">
        <v>342.24900000000002</v>
      </c>
      <c r="J19" s="436">
        <v>4.6340000000000003</v>
      </c>
      <c r="K19" s="436"/>
      <c r="L19" s="436">
        <v>8.0000000000000002E-3</v>
      </c>
      <c r="M19" s="436"/>
      <c r="N19" s="436"/>
      <c r="O19" s="436"/>
      <c r="P19" s="436"/>
      <c r="Q19" s="436">
        <v>220.476</v>
      </c>
      <c r="R19" s="124">
        <f t="shared" si="0"/>
        <v>45873.40400000001</v>
      </c>
      <c r="S19" s="322"/>
    </row>
    <row r="20" spans="1:19" s="11" customFormat="1" ht="18" customHeight="1">
      <c r="A20" s="23"/>
      <c r="B20" s="24" t="s">
        <v>106</v>
      </c>
      <c r="C20" s="24"/>
      <c r="D20" s="436">
        <v>19302.18</v>
      </c>
      <c r="E20" s="436">
        <v>93.769000000000005</v>
      </c>
      <c r="F20" s="436">
        <v>855.01800000000003</v>
      </c>
      <c r="G20" s="436">
        <v>16.175000000000001</v>
      </c>
      <c r="H20" s="436">
        <v>32.982999999999997</v>
      </c>
      <c r="I20" s="436">
        <v>120.384</v>
      </c>
      <c r="J20" s="436">
        <v>1.6E-2</v>
      </c>
      <c r="K20" s="436"/>
      <c r="L20" s="436">
        <v>8.0000000000000002E-3</v>
      </c>
      <c r="M20" s="436"/>
      <c r="N20" s="436"/>
      <c r="O20" s="436"/>
      <c r="P20" s="436"/>
      <c r="Q20" s="436">
        <v>1.929</v>
      </c>
      <c r="R20" s="124">
        <f t="shared" si="0"/>
        <v>20422.462</v>
      </c>
      <c r="S20" s="322"/>
    </row>
    <row r="21" spans="1:19" s="11" customFormat="1" ht="18" customHeight="1">
      <c r="A21" s="23"/>
      <c r="B21" s="24" t="s">
        <v>107</v>
      </c>
      <c r="C21" s="24"/>
      <c r="D21" s="436">
        <v>21299.864000000001</v>
      </c>
      <c r="E21" s="436">
        <v>303.166</v>
      </c>
      <c r="F21" s="436">
        <v>2956.2959999999998</v>
      </c>
      <c r="G21" s="436">
        <v>130.60400000000001</v>
      </c>
      <c r="H21" s="436">
        <v>315.98099999999999</v>
      </c>
      <c r="I21" s="436">
        <v>221.86500000000001</v>
      </c>
      <c r="J21" s="436">
        <v>4.6189999999999998</v>
      </c>
      <c r="K21" s="436"/>
      <c r="L21" s="436"/>
      <c r="M21" s="436"/>
      <c r="N21" s="436"/>
      <c r="O21" s="436"/>
      <c r="P21" s="436"/>
      <c r="Q21" s="436">
        <v>218.547</v>
      </c>
      <c r="R21" s="124">
        <f t="shared" si="0"/>
        <v>25450.941999999999</v>
      </c>
      <c r="S21" s="322"/>
    </row>
    <row r="22" spans="1:19" s="11" customFormat="1" ht="18" customHeight="1">
      <c r="A22" s="22"/>
      <c r="B22" s="9" t="s">
        <v>109</v>
      </c>
      <c r="C22" s="9"/>
      <c r="D22" s="436">
        <v>19932.584999999999</v>
      </c>
      <c r="E22" s="436">
        <v>859.43600000000004</v>
      </c>
      <c r="F22" s="436">
        <v>4851.2070000000003</v>
      </c>
      <c r="G22" s="436">
        <v>173.214</v>
      </c>
      <c r="H22" s="436">
        <v>200.62299999999999</v>
      </c>
      <c r="I22" s="436">
        <v>518.21</v>
      </c>
      <c r="J22" s="436">
        <v>3.819</v>
      </c>
      <c r="K22" s="436"/>
      <c r="L22" s="436"/>
      <c r="M22" s="436"/>
      <c r="N22" s="436"/>
      <c r="O22" s="436"/>
      <c r="P22" s="436">
        <v>0.47299999999999998</v>
      </c>
      <c r="Q22" s="436">
        <v>20.567</v>
      </c>
      <c r="R22" s="124">
        <f t="shared" si="0"/>
        <v>26560.134000000002</v>
      </c>
      <c r="S22" s="322"/>
    </row>
    <row r="23" spans="1:19" s="11" customFormat="1" ht="18" customHeight="1">
      <c r="A23" s="23"/>
      <c r="B23" s="24" t="s">
        <v>106</v>
      </c>
      <c r="C23" s="24"/>
      <c r="D23" s="436">
        <v>4478.4870000000001</v>
      </c>
      <c r="E23" s="436">
        <v>178.566</v>
      </c>
      <c r="F23" s="436">
        <v>879.46900000000005</v>
      </c>
      <c r="G23" s="436">
        <v>109.19199999999999</v>
      </c>
      <c r="H23" s="436">
        <v>151.63399999999999</v>
      </c>
      <c r="I23" s="436">
        <v>159.23500000000001</v>
      </c>
      <c r="J23" s="436">
        <v>3.3180000000000001</v>
      </c>
      <c r="K23" s="436"/>
      <c r="L23" s="436"/>
      <c r="M23" s="436"/>
      <c r="N23" s="436"/>
      <c r="O23" s="436"/>
      <c r="P23" s="436">
        <v>0.47299999999999998</v>
      </c>
      <c r="Q23" s="436">
        <v>17.224</v>
      </c>
      <c r="R23" s="124">
        <f t="shared" si="0"/>
        <v>5977.598</v>
      </c>
      <c r="S23" s="322"/>
    </row>
    <row r="24" spans="1:19" s="11" customFormat="1" ht="18" customHeight="1">
      <c r="A24" s="23"/>
      <c r="B24" s="24" t="s">
        <v>107</v>
      </c>
      <c r="C24" s="24"/>
      <c r="D24" s="436">
        <v>15454.098</v>
      </c>
      <c r="E24" s="436">
        <v>680.87</v>
      </c>
      <c r="F24" s="436">
        <v>3971.739</v>
      </c>
      <c r="G24" s="436">
        <v>64.022999999999996</v>
      </c>
      <c r="H24" s="436">
        <v>48.988999999999997</v>
      </c>
      <c r="I24" s="436">
        <v>358.97500000000002</v>
      </c>
      <c r="J24" s="436">
        <v>0.501</v>
      </c>
      <c r="K24" s="436"/>
      <c r="L24" s="436"/>
      <c r="M24" s="436"/>
      <c r="N24" s="436"/>
      <c r="O24" s="436"/>
      <c r="P24" s="436"/>
      <c r="Q24" s="436">
        <v>3.343</v>
      </c>
      <c r="R24" s="124">
        <f t="shared" si="0"/>
        <v>20582.538000000004</v>
      </c>
      <c r="S24" s="322"/>
    </row>
    <row r="25" spans="1:19" s="11" customFormat="1" ht="18" customHeight="1">
      <c r="A25" s="22"/>
      <c r="B25" s="9" t="s">
        <v>110</v>
      </c>
      <c r="C25" s="9"/>
      <c r="D25" s="436">
        <v>118735.844</v>
      </c>
      <c r="E25" s="436">
        <v>2539.9659999999999</v>
      </c>
      <c r="F25" s="436">
        <v>16091.199000000001</v>
      </c>
      <c r="G25" s="436">
        <v>686.82100000000003</v>
      </c>
      <c r="H25" s="436">
        <v>1349.3610000000001</v>
      </c>
      <c r="I25" s="436">
        <v>1707.1769999999999</v>
      </c>
      <c r="J25" s="436">
        <v>53.649000000000001</v>
      </c>
      <c r="K25" s="436"/>
      <c r="L25" s="436">
        <v>8.0000000000000002E-3</v>
      </c>
      <c r="M25" s="436"/>
      <c r="N25" s="436"/>
      <c r="O25" s="436"/>
      <c r="P25" s="436">
        <v>0.47499999999999998</v>
      </c>
      <c r="Q25" s="436">
        <v>291.27100000000002</v>
      </c>
      <c r="R25" s="124">
        <f t="shared" si="0"/>
        <v>141455.77100000001</v>
      </c>
      <c r="S25" s="322"/>
    </row>
    <row r="26" spans="1:19" s="257" customFormat="1" ht="36" customHeight="1">
      <c r="A26" s="254"/>
      <c r="B26" s="255" t="s">
        <v>156</v>
      </c>
      <c r="C26" s="261"/>
      <c r="D26" s="434"/>
      <c r="E26" s="435"/>
      <c r="F26" s="435"/>
      <c r="G26" s="435"/>
      <c r="H26" s="435"/>
      <c r="I26" s="435"/>
      <c r="J26" s="435"/>
      <c r="K26" s="435"/>
      <c r="L26" s="435"/>
      <c r="M26" s="435"/>
      <c r="N26" s="435"/>
      <c r="O26" s="435"/>
      <c r="P26" s="435"/>
      <c r="Q26" s="435"/>
      <c r="R26" s="258"/>
      <c r="S26" s="323"/>
    </row>
    <row r="27" spans="1:19" s="11" customFormat="1" ht="18" customHeight="1">
      <c r="A27" s="22"/>
      <c r="B27" s="9" t="s">
        <v>105</v>
      </c>
      <c r="C27" s="9"/>
      <c r="D27" s="436">
        <v>105.857</v>
      </c>
      <c r="E27" s="436">
        <v>33.716999999999999</v>
      </c>
      <c r="F27" s="436"/>
      <c r="G27" s="436">
        <v>0.374</v>
      </c>
      <c r="H27" s="436">
        <v>1.998</v>
      </c>
      <c r="I27" s="436">
        <v>329.96899999999999</v>
      </c>
      <c r="J27" s="436">
        <v>4.4829999999999997</v>
      </c>
      <c r="K27" s="436"/>
      <c r="L27" s="436"/>
      <c r="M27" s="436"/>
      <c r="N27" s="436"/>
      <c r="O27" s="436"/>
      <c r="P27" s="436"/>
      <c r="Q27" s="436">
        <v>1.046</v>
      </c>
      <c r="R27" s="124">
        <f>+SUM(D27:Q27)</f>
        <v>477.44399999999996</v>
      </c>
      <c r="S27" s="322"/>
    </row>
    <row r="28" spans="1:19" s="11" customFormat="1" ht="18" customHeight="1">
      <c r="A28" s="23"/>
      <c r="B28" s="24" t="s">
        <v>106</v>
      </c>
      <c r="C28" s="9"/>
      <c r="D28" s="436">
        <v>18.510999999999999</v>
      </c>
      <c r="E28" s="436">
        <v>0.23499999999999999</v>
      </c>
      <c r="F28" s="436"/>
      <c r="G28" s="436"/>
      <c r="H28" s="436">
        <v>1.998</v>
      </c>
      <c r="I28" s="436">
        <v>39.981999999999999</v>
      </c>
      <c r="J28" s="436"/>
      <c r="K28" s="436"/>
      <c r="L28" s="436"/>
      <c r="M28" s="436"/>
      <c r="N28" s="436"/>
      <c r="O28" s="436"/>
      <c r="P28" s="436"/>
      <c r="Q28" s="436"/>
      <c r="R28" s="124">
        <f t="shared" ref="R28:R36" si="1">+SUM(D28:Q28)</f>
        <v>60.725999999999999</v>
      </c>
      <c r="S28" s="322"/>
    </row>
    <row r="29" spans="1:19" s="11" customFormat="1" ht="18" customHeight="1">
      <c r="A29" s="23"/>
      <c r="B29" s="24" t="s">
        <v>107</v>
      </c>
      <c r="C29" s="24"/>
      <c r="D29" s="436">
        <v>87.346000000000004</v>
      </c>
      <c r="E29" s="436">
        <v>33.481999999999999</v>
      </c>
      <c r="F29" s="436"/>
      <c r="G29" s="436">
        <v>0.374</v>
      </c>
      <c r="H29" s="436"/>
      <c r="I29" s="436">
        <v>289.98700000000002</v>
      </c>
      <c r="J29" s="436">
        <v>4.4829999999999997</v>
      </c>
      <c r="K29" s="436"/>
      <c r="L29" s="436"/>
      <c r="M29" s="436"/>
      <c r="N29" s="436"/>
      <c r="O29" s="436"/>
      <c r="P29" s="436"/>
      <c r="Q29" s="436">
        <v>1.046</v>
      </c>
      <c r="R29" s="124">
        <f t="shared" si="1"/>
        <v>416.71800000000002</v>
      </c>
      <c r="S29" s="322"/>
    </row>
    <row r="30" spans="1:19" s="11" customFormat="1" ht="18" customHeight="1">
      <c r="A30" s="22"/>
      <c r="B30" s="9" t="s">
        <v>108</v>
      </c>
      <c r="C30" s="9"/>
      <c r="D30" s="436">
        <v>4495.558</v>
      </c>
      <c r="E30" s="436">
        <v>11.529</v>
      </c>
      <c r="F30" s="436"/>
      <c r="G30" s="436">
        <v>2.8000000000000001E-2</v>
      </c>
      <c r="H30" s="436">
        <v>9.0139999999999993</v>
      </c>
      <c r="I30" s="436">
        <v>99.171000000000006</v>
      </c>
      <c r="J30" s="436">
        <v>1E-3</v>
      </c>
      <c r="K30" s="436"/>
      <c r="L30" s="436"/>
      <c r="M30" s="436"/>
      <c r="N30" s="436"/>
      <c r="O30" s="436"/>
      <c r="P30" s="436"/>
      <c r="Q30" s="436">
        <v>1.873</v>
      </c>
      <c r="R30" s="124">
        <f t="shared" si="1"/>
        <v>4617.1740000000009</v>
      </c>
      <c r="S30" s="322"/>
    </row>
    <row r="31" spans="1:19" s="11" customFormat="1" ht="18" customHeight="1">
      <c r="A31" s="23"/>
      <c r="B31" s="24" t="s">
        <v>106</v>
      </c>
      <c r="C31" s="9"/>
      <c r="D31" s="436">
        <v>1414.133</v>
      </c>
      <c r="E31" s="436">
        <v>10.206</v>
      </c>
      <c r="F31" s="436"/>
      <c r="G31" s="436"/>
      <c r="H31" s="436">
        <v>0.996</v>
      </c>
      <c r="I31" s="436">
        <v>25.532</v>
      </c>
      <c r="J31" s="436"/>
      <c r="K31" s="436"/>
      <c r="L31" s="436"/>
      <c r="M31" s="436"/>
      <c r="N31" s="436"/>
      <c r="O31" s="436"/>
      <c r="P31" s="436"/>
      <c r="Q31" s="436"/>
      <c r="R31" s="124">
        <f t="shared" si="1"/>
        <v>1450.867</v>
      </c>
      <c r="S31" s="322"/>
    </row>
    <row r="32" spans="1:19" s="11" customFormat="1" ht="18" customHeight="1">
      <c r="A32" s="23"/>
      <c r="B32" s="24" t="s">
        <v>107</v>
      </c>
      <c r="C32" s="24"/>
      <c r="D32" s="436">
        <v>3081.4250000000002</v>
      </c>
      <c r="E32" s="436">
        <v>1.323</v>
      </c>
      <c r="F32" s="436"/>
      <c r="G32" s="436">
        <v>2.8000000000000001E-2</v>
      </c>
      <c r="H32" s="436">
        <v>8.0169999999999995</v>
      </c>
      <c r="I32" s="436">
        <v>73.638999999999996</v>
      </c>
      <c r="J32" s="436">
        <v>1E-3</v>
      </c>
      <c r="K32" s="436"/>
      <c r="L32" s="436"/>
      <c r="M32" s="436"/>
      <c r="N32" s="436"/>
      <c r="O32" s="436"/>
      <c r="P32" s="436"/>
      <c r="Q32" s="436">
        <v>1.873</v>
      </c>
      <c r="R32" s="124">
        <f t="shared" si="1"/>
        <v>3166.306</v>
      </c>
      <c r="S32" s="322"/>
    </row>
    <row r="33" spans="1:19" s="11" customFormat="1" ht="18" customHeight="1">
      <c r="A33" s="22"/>
      <c r="B33" s="9" t="s">
        <v>109</v>
      </c>
      <c r="C33" s="9"/>
      <c r="D33" s="436">
        <v>96.662999999999997</v>
      </c>
      <c r="E33" s="436">
        <v>12.948</v>
      </c>
      <c r="F33" s="436"/>
      <c r="G33" s="436"/>
      <c r="H33" s="436">
        <v>1</v>
      </c>
      <c r="I33" s="436">
        <v>32.939</v>
      </c>
      <c r="J33" s="436"/>
      <c r="K33" s="436"/>
      <c r="L33" s="436"/>
      <c r="M33" s="436"/>
      <c r="N33" s="436"/>
      <c r="O33" s="436"/>
      <c r="P33" s="436"/>
      <c r="Q33" s="436"/>
      <c r="R33" s="124">
        <f t="shared" si="1"/>
        <v>143.54999999999998</v>
      </c>
      <c r="S33" s="322"/>
    </row>
    <row r="34" spans="1:19" s="11" customFormat="1" ht="18" customHeight="1">
      <c r="A34" s="23"/>
      <c r="B34" s="24" t="s">
        <v>106</v>
      </c>
      <c r="C34" s="9"/>
      <c r="D34" s="436">
        <v>92.616</v>
      </c>
      <c r="E34" s="436"/>
      <c r="F34" s="436"/>
      <c r="G34" s="436"/>
      <c r="H34" s="436"/>
      <c r="I34" s="436"/>
      <c r="J34" s="436"/>
      <c r="K34" s="436"/>
      <c r="L34" s="436"/>
      <c r="M34" s="436"/>
      <c r="N34" s="436"/>
      <c r="O34" s="436"/>
      <c r="P34" s="436"/>
      <c r="Q34" s="436"/>
      <c r="R34" s="124">
        <f t="shared" si="1"/>
        <v>92.616</v>
      </c>
      <c r="S34" s="322"/>
    </row>
    <row r="35" spans="1:19" s="11" customFormat="1" ht="18" customHeight="1">
      <c r="A35" s="23"/>
      <c r="B35" s="24" t="s">
        <v>107</v>
      </c>
      <c r="C35" s="24"/>
      <c r="D35" s="436">
        <v>4.0460000000000003</v>
      </c>
      <c r="E35" s="436">
        <v>12.948</v>
      </c>
      <c r="F35" s="436"/>
      <c r="G35" s="436"/>
      <c r="H35" s="436">
        <v>1</v>
      </c>
      <c r="I35" s="436">
        <v>32.939</v>
      </c>
      <c r="J35" s="436"/>
      <c r="K35" s="436"/>
      <c r="L35" s="436"/>
      <c r="M35" s="436"/>
      <c r="N35" s="436"/>
      <c r="O35" s="436"/>
      <c r="P35" s="436"/>
      <c r="Q35" s="436"/>
      <c r="R35" s="124">
        <f t="shared" si="1"/>
        <v>50.933</v>
      </c>
      <c r="S35" s="322"/>
    </row>
    <row r="36" spans="1:19" s="11" customFormat="1" ht="18" customHeight="1">
      <c r="A36" s="22"/>
      <c r="B36" s="9" t="s">
        <v>110</v>
      </c>
      <c r="C36" s="9"/>
      <c r="D36" s="436">
        <v>4698.0780000000004</v>
      </c>
      <c r="E36" s="436">
        <v>58.194000000000003</v>
      </c>
      <c r="F36" s="436"/>
      <c r="G36" s="436">
        <v>0.40200000000000002</v>
      </c>
      <c r="H36" s="436">
        <v>12.010999999999999</v>
      </c>
      <c r="I36" s="436">
        <v>462.07900000000001</v>
      </c>
      <c r="J36" s="436">
        <v>4.4850000000000003</v>
      </c>
      <c r="K36" s="436"/>
      <c r="L36" s="436"/>
      <c r="M36" s="436"/>
      <c r="N36" s="436"/>
      <c r="O36" s="436"/>
      <c r="P36" s="436"/>
      <c r="Q36" s="436">
        <v>2.92</v>
      </c>
      <c r="R36" s="124">
        <f t="shared" si="1"/>
        <v>5238.1690000000008</v>
      </c>
      <c r="S36" s="322"/>
    </row>
    <row r="37" spans="1:19" s="11" customFormat="1" ht="18" customHeight="1">
      <c r="A37" s="25"/>
      <c r="B37" s="26" t="s">
        <v>111</v>
      </c>
      <c r="C37" s="26"/>
      <c r="D37" s="436"/>
      <c r="E37" s="436"/>
      <c r="F37" s="436"/>
      <c r="G37" s="436"/>
      <c r="H37" s="436"/>
      <c r="I37" s="436"/>
      <c r="J37" s="436"/>
      <c r="K37" s="436"/>
      <c r="L37" s="436"/>
      <c r="M37" s="436"/>
      <c r="N37" s="436"/>
      <c r="O37" s="436"/>
      <c r="P37" s="436"/>
      <c r="Q37" s="436"/>
      <c r="R37" s="217"/>
      <c r="S37" s="222"/>
    </row>
    <row r="38" spans="1:19" s="11" customFormat="1" ht="18" customHeight="1">
      <c r="A38" s="22"/>
      <c r="B38" s="9" t="s">
        <v>112</v>
      </c>
      <c r="C38" s="9"/>
      <c r="D38" s="436">
        <v>293.34699999999998</v>
      </c>
      <c r="E38" s="436">
        <v>38.176000000000002</v>
      </c>
      <c r="F38" s="436"/>
      <c r="G38" s="436">
        <v>0.40200000000000002</v>
      </c>
      <c r="H38" s="436">
        <v>12.010999999999999</v>
      </c>
      <c r="I38" s="436">
        <v>458.774</v>
      </c>
      <c r="J38" s="436">
        <v>0.24399999999999999</v>
      </c>
      <c r="K38" s="436"/>
      <c r="L38" s="436"/>
      <c r="M38" s="436"/>
      <c r="N38" s="436"/>
      <c r="O38" s="436"/>
      <c r="P38" s="436"/>
      <c r="Q38" s="436">
        <v>2.92</v>
      </c>
      <c r="R38" s="124">
        <f>+SUM(D38:Q38)</f>
        <v>805.87400000000002</v>
      </c>
      <c r="S38" s="322"/>
    </row>
    <row r="39" spans="1:19" s="11" customFormat="1" ht="18" customHeight="1">
      <c r="A39" s="22"/>
      <c r="B39" s="9" t="s">
        <v>113</v>
      </c>
      <c r="C39" s="9"/>
      <c r="D39" s="436">
        <v>4401.2269999999999</v>
      </c>
      <c r="E39" s="436">
        <v>20.018000000000001</v>
      </c>
      <c r="F39" s="436"/>
      <c r="G39" s="436"/>
      <c r="H39" s="436"/>
      <c r="I39" s="436">
        <v>3.3050000000000002</v>
      </c>
      <c r="J39" s="436">
        <v>4.24</v>
      </c>
      <c r="K39" s="436"/>
      <c r="L39" s="436"/>
      <c r="M39" s="436"/>
      <c r="N39" s="436"/>
      <c r="O39" s="436"/>
      <c r="P39" s="436"/>
      <c r="Q39" s="436"/>
      <c r="R39" s="124">
        <f>+SUM(D39:Q39)</f>
        <v>4428.79</v>
      </c>
      <c r="S39" s="322"/>
    </row>
    <row r="40" spans="1:19" s="11" customFormat="1" ht="18" customHeight="1">
      <c r="A40" s="22"/>
      <c r="B40" s="9" t="s">
        <v>114</v>
      </c>
      <c r="C40" s="9"/>
      <c r="D40" s="436">
        <v>3.504</v>
      </c>
      <c r="E40" s="436"/>
      <c r="F40" s="436"/>
      <c r="G40" s="436"/>
      <c r="H40" s="436"/>
      <c r="I40" s="436"/>
      <c r="J40" s="436"/>
      <c r="K40" s="436"/>
      <c r="L40" s="436"/>
      <c r="M40" s="436"/>
      <c r="N40" s="436"/>
      <c r="O40" s="436"/>
      <c r="P40" s="436"/>
      <c r="Q40" s="436"/>
      <c r="R40" s="124">
        <f>+SUM(D40:Q40)</f>
        <v>3.504</v>
      </c>
      <c r="S40" s="322"/>
    </row>
    <row r="41" spans="1:19" s="257" customFormat="1" ht="36" customHeight="1">
      <c r="A41" s="254"/>
      <c r="B41" s="255" t="s">
        <v>157</v>
      </c>
      <c r="C41" s="261"/>
      <c r="D41" s="434"/>
      <c r="E41" s="435"/>
      <c r="F41" s="435"/>
      <c r="G41" s="435"/>
      <c r="H41" s="435"/>
      <c r="I41" s="435"/>
      <c r="J41" s="435"/>
      <c r="K41" s="435"/>
      <c r="L41" s="435"/>
      <c r="M41" s="435"/>
      <c r="N41" s="435"/>
      <c r="O41" s="435"/>
      <c r="P41" s="435"/>
      <c r="Q41" s="435"/>
      <c r="R41" s="260"/>
      <c r="S41" s="326"/>
    </row>
    <row r="42" spans="1:19" s="11" customFormat="1" ht="18" customHeight="1">
      <c r="A42" s="22"/>
      <c r="B42" s="9" t="s">
        <v>105</v>
      </c>
      <c r="C42" s="9"/>
      <c r="D42" s="436">
        <v>95875.875</v>
      </c>
      <c r="E42" s="436">
        <v>3196.0650000000001</v>
      </c>
      <c r="F42" s="436">
        <v>3850.4670000000001</v>
      </c>
      <c r="G42" s="436">
        <v>1372.28</v>
      </c>
      <c r="H42" s="436">
        <v>395.596</v>
      </c>
      <c r="I42" s="436">
        <v>1331.8320000000001</v>
      </c>
      <c r="J42" s="436">
        <v>226.92099999999999</v>
      </c>
      <c r="K42" s="436"/>
      <c r="L42" s="436"/>
      <c r="M42" s="436">
        <v>24</v>
      </c>
      <c r="N42" s="436"/>
      <c r="O42" s="436"/>
      <c r="P42" s="436">
        <v>10.145</v>
      </c>
      <c r="Q42" s="436">
        <v>149.84100000000001</v>
      </c>
      <c r="R42" s="124">
        <f>+SUM(D42:Q42)</f>
        <v>106433.02200000001</v>
      </c>
      <c r="S42" s="322"/>
    </row>
    <row r="43" spans="1:19" s="11" customFormat="1" ht="18" customHeight="1">
      <c r="A43" s="23"/>
      <c r="B43" s="24" t="s">
        <v>106</v>
      </c>
      <c r="C43" s="24"/>
      <c r="D43" s="436">
        <v>24034.145</v>
      </c>
      <c r="E43" s="436">
        <v>902.72299999999996</v>
      </c>
      <c r="F43" s="436">
        <v>1667.848</v>
      </c>
      <c r="G43" s="436">
        <v>346.05200000000002</v>
      </c>
      <c r="H43" s="436">
        <v>32.948</v>
      </c>
      <c r="I43" s="436">
        <v>247.79499999999999</v>
      </c>
      <c r="J43" s="436"/>
      <c r="K43" s="436"/>
      <c r="L43" s="436"/>
      <c r="M43" s="436"/>
      <c r="N43" s="436"/>
      <c r="O43" s="436"/>
      <c r="P43" s="436"/>
      <c r="Q43" s="436"/>
      <c r="R43" s="124">
        <f t="shared" ref="R43:R51" si="2">+SUM(D43:Q43)</f>
        <v>27231.510999999999</v>
      </c>
      <c r="S43" s="322"/>
    </row>
    <row r="44" spans="1:19" s="11" customFormat="1" ht="18" customHeight="1">
      <c r="A44" s="23"/>
      <c r="B44" s="24" t="s">
        <v>107</v>
      </c>
      <c r="C44" s="24"/>
      <c r="D44" s="436">
        <v>71841.73</v>
      </c>
      <c r="E44" s="436">
        <v>2293.3420000000001</v>
      </c>
      <c r="F44" s="436">
        <v>2182.6179999999999</v>
      </c>
      <c r="G44" s="436">
        <v>1026.2280000000001</v>
      </c>
      <c r="H44" s="436">
        <v>362.649</v>
      </c>
      <c r="I44" s="436">
        <v>1084.037</v>
      </c>
      <c r="J44" s="436">
        <v>226.92099999999999</v>
      </c>
      <c r="K44" s="436"/>
      <c r="L44" s="436"/>
      <c r="M44" s="436">
        <v>24</v>
      </c>
      <c r="N44" s="436"/>
      <c r="O44" s="436"/>
      <c r="P44" s="436">
        <v>10.145</v>
      </c>
      <c r="Q44" s="436">
        <v>149.84100000000001</v>
      </c>
      <c r="R44" s="124">
        <f t="shared" si="2"/>
        <v>79201.511000000013</v>
      </c>
      <c r="S44" s="322"/>
    </row>
    <row r="45" spans="1:19" s="11" customFormat="1" ht="18" customHeight="1">
      <c r="A45" s="22"/>
      <c r="B45" s="9" t="s">
        <v>108</v>
      </c>
      <c r="C45" s="9"/>
      <c r="D45" s="436">
        <v>59385.887999999999</v>
      </c>
      <c r="E45" s="436">
        <v>1879.5139999999999</v>
      </c>
      <c r="F45" s="436">
        <v>2809.826</v>
      </c>
      <c r="G45" s="436">
        <v>662.48800000000006</v>
      </c>
      <c r="H45" s="436">
        <v>220.518</v>
      </c>
      <c r="I45" s="436">
        <v>220.35300000000001</v>
      </c>
      <c r="J45" s="436"/>
      <c r="K45" s="436"/>
      <c r="L45" s="436"/>
      <c r="M45" s="436"/>
      <c r="N45" s="436"/>
      <c r="O45" s="436"/>
      <c r="P45" s="436"/>
      <c r="Q45" s="436">
        <v>601.15300000000002</v>
      </c>
      <c r="R45" s="124">
        <f t="shared" si="2"/>
        <v>65779.740000000005</v>
      </c>
      <c r="S45" s="322"/>
    </row>
    <row r="46" spans="1:19" s="11" customFormat="1" ht="18" customHeight="1">
      <c r="A46" s="23"/>
      <c r="B46" s="24" t="s">
        <v>106</v>
      </c>
      <c r="C46" s="24"/>
      <c r="D46" s="436">
        <v>26137.272000000001</v>
      </c>
      <c r="E46" s="436">
        <v>183.22200000000001</v>
      </c>
      <c r="F46" s="436">
        <v>1009.3920000000001</v>
      </c>
      <c r="G46" s="436">
        <v>139.05699999999999</v>
      </c>
      <c r="H46" s="436">
        <v>79.894999999999996</v>
      </c>
      <c r="I46" s="436">
        <v>126.248</v>
      </c>
      <c r="J46" s="436"/>
      <c r="K46" s="436"/>
      <c r="L46" s="436"/>
      <c r="M46" s="436"/>
      <c r="N46" s="436"/>
      <c r="O46" s="436"/>
      <c r="P46" s="436"/>
      <c r="Q46" s="436"/>
      <c r="R46" s="124">
        <f t="shared" si="2"/>
        <v>27675.086000000003</v>
      </c>
      <c r="S46" s="322"/>
    </row>
    <row r="47" spans="1:19" s="11" customFormat="1" ht="18" customHeight="1">
      <c r="A47" s="23"/>
      <c r="B47" s="24" t="s">
        <v>107</v>
      </c>
      <c r="C47" s="24"/>
      <c r="D47" s="436">
        <v>33248.616000000002</v>
      </c>
      <c r="E47" s="436">
        <v>1696.2919999999999</v>
      </c>
      <c r="F47" s="436">
        <v>1800.434</v>
      </c>
      <c r="G47" s="436">
        <v>523.43100000000004</v>
      </c>
      <c r="H47" s="436">
        <v>140.62299999999999</v>
      </c>
      <c r="I47" s="436">
        <v>94.105000000000004</v>
      </c>
      <c r="J47" s="436"/>
      <c r="K47" s="436"/>
      <c r="L47" s="436"/>
      <c r="M47" s="436"/>
      <c r="N47" s="436"/>
      <c r="O47" s="436"/>
      <c r="P47" s="436"/>
      <c r="Q47" s="436">
        <v>601.15300000000002</v>
      </c>
      <c r="R47" s="124">
        <f t="shared" si="2"/>
        <v>38104.654000000002</v>
      </c>
      <c r="S47" s="322"/>
    </row>
    <row r="48" spans="1:19" s="11" customFormat="1" ht="18" customHeight="1">
      <c r="A48" s="22"/>
      <c r="B48" s="9" t="s">
        <v>109</v>
      </c>
      <c r="C48" s="9"/>
      <c r="D48" s="436">
        <v>2823.5309999999999</v>
      </c>
      <c r="E48" s="436">
        <v>237.76900000000001</v>
      </c>
      <c r="F48" s="436">
        <v>689.94</v>
      </c>
      <c r="G48" s="436">
        <v>102.852</v>
      </c>
      <c r="H48" s="436">
        <v>395.387</v>
      </c>
      <c r="I48" s="436">
        <v>237.876</v>
      </c>
      <c r="J48" s="436">
        <v>202.315</v>
      </c>
      <c r="K48" s="436"/>
      <c r="L48" s="436"/>
      <c r="M48" s="436"/>
      <c r="N48" s="436"/>
      <c r="O48" s="436"/>
      <c r="P48" s="436">
        <v>12.39</v>
      </c>
      <c r="Q48" s="436">
        <v>9.3659999999999997</v>
      </c>
      <c r="R48" s="124">
        <f t="shared" si="2"/>
        <v>4711.4260000000004</v>
      </c>
      <c r="S48" s="322"/>
    </row>
    <row r="49" spans="1:19" s="11" customFormat="1" ht="18" customHeight="1">
      <c r="A49" s="23"/>
      <c r="B49" s="24" t="s">
        <v>106</v>
      </c>
      <c r="C49" s="24"/>
      <c r="D49" s="436">
        <v>720.87900000000002</v>
      </c>
      <c r="E49" s="436">
        <v>119.52200000000001</v>
      </c>
      <c r="F49" s="436">
        <v>429.43400000000003</v>
      </c>
      <c r="G49" s="436">
        <v>47.91</v>
      </c>
      <c r="H49" s="436">
        <v>272.74299999999999</v>
      </c>
      <c r="I49" s="436">
        <v>162.91399999999999</v>
      </c>
      <c r="J49" s="436"/>
      <c r="K49" s="436"/>
      <c r="L49" s="436"/>
      <c r="M49" s="436"/>
      <c r="N49" s="436"/>
      <c r="O49" s="436"/>
      <c r="P49" s="436">
        <v>12.39</v>
      </c>
      <c r="Q49" s="436">
        <v>9.3659999999999997</v>
      </c>
      <c r="R49" s="124">
        <f t="shared" si="2"/>
        <v>1775.1580000000001</v>
      </c>
      <c r="S49" s="322"/>
    </row>
    <row r="50" spans="1:19" s="11" customFormat="1" ht="18" customHeight="1">
      <c r="A50" s="23"/>
      <c r="B50" s="24" t="s">
        <v>107</v>
      </c>
      <c r="C50" s="24"/>
      <c r="D50" s="436">
        <v>2102.652</v>
      </c>
      <c r="E50" s="436">
        <v>118.246</v>
      </c>
      <c r="F50" s="436">
        <v>260.50599999999997</v>
      </c>
      <c r="G50" s="436">
        <v>54.942</v>
      </c>
      <c r="H50" s="436">
        <v>122.64400000000001</v>
      </c>
      <c r="I50" s="436">
        <v>74.962000000000003</v>
      </c>
      <c r="J50" s="436">
        <v>202.315</v>
      </c>
      <c r="K50" s="436"/>
      <c r="L50" s="436"/>
      <c r="M50" s="436"/>
      <c r="N50" s="436"/>
      <c r="O50" s="436"/>
      <c r="P50" s="436"/>
      <c r="Q50" s="436"/>
      <c r="R50" s="124">
        <f t="shared" si="2"/>
        <v>2936.2669999999998</v>
      </c>
      <c r="S50" s="322"/>
    </row>
    <row r="51" spans="1:19" s="11" customFormat="1" ht="18" customHeight="1">
      <c r="A51" s="22"/>
      <c r="B51" s="9" t="s">
        <v>110</v>
      </c>
      <c r="C51" s="9"/>
      <c r="D51" s="436">
        <v>158085.29399999999</v>
      </c>
      <c r="E51" s="436">
        <v>5313.348</v>
      </c>
      <c r="F51" s="436">
        <v>7350.2340000000004</v>
      </c>
      <c r="G51" s="436">
        <v>2137.62</v>
      </c>
      <c r="H51" s="436">
        <v>1011.502</v>
      </c>
      <c r="I51" s="436">
        <v>1790.0609999999999</v>
      </c>
      <c r="J51" s="436">
        <v>429.23599999999999</v>
      </c>
      <c r="K51" s="436"/>
      <c r="L51" s="436"/>
      <c r="M51" s="436">
        <v>24</v>
      </c>
      <c r="N51" s="436"/>
      <c r="O51" s="436"/>
      <c r="P51" s="436">
        <v>22.535</v>
      </c>
      <c r="Q51" s="436">
        <v>760.36</v>
      </c>
      <c r="R51" s="124">
        <f t="shared" si="2"/>
        <v>176924.18999999997</v>
      </c>
      <c r="S51" s="322"/>
    </row>
    <row r="52" spans="1:19" s="11" customFormat="1" ht="18" customHeight="1">
      <c r="A52" s="25"/>
      <c r="B52" s="26" t="s">
        <v>111</v>
      </c>
      <c r="C52" s="26"/>
      <c r="D52" s="436"/>
      <c r="E52" s="436"/>
      <c r="F52" s="436"/>
      <c r="G52" s="436"/>
      <c r="H52" s="436"/>
      <c r="I52" s="436"/>
      <c r="J52" s="436"/>
      <c r="K52" s="436"/>
      <c r="L52" s="436"/>
      <c r="M52" s="436"/>
      <c r="N52" s="436"/>
      <c r="O52" s="436"/>
      <c r="P52" s="436"/>
      <c r="Q52" s="436"/>
      <c r="R52" s="217"/>
      <c r="S52" s="222"/>
    </row>
    <row r="53" spans="1:19" s="11" customFormat="1" ht="18" customHeight="1">
      <c r="A53" s="22"/>
      <c r="B53" s="9" t="s">
        <v>112</v>
      </c>
      <c r="C53" s="9"/>
      <c r="D53" s="436">
        <v>150772.75899999999</v>
      </c>
      <c r="E53" s="436">
        <v>5070.3580000000002</v>
      </c>
      <c r="F53" s="436">
        <v>7291.9650000000001</v>
      </c>
      <c r="G53" s="436">
        <v>1948.0409999999999</v>
      </c>
      <c r="H53" s="436">
        <v>1010.5</v>
      </c>
      <c r="I53" s="436">
        <v>1790.0609999999999</v>
      </c>
      <c r="J53" s="436">
        <v>422.31799999999998</v>
      </c>
      <c r="K53" s="436"/>
      <c r="L53" s="436"/>
      <c r="M53" s="436">
        <v>12</v>
      </c>
      <c r="N53" s="436"/>
      <c r="O53" s="436"/>
      <c r="P53" s="436">
        <v>22.535</v>
      </c>
      <c r="Q53" s="436">
        <v>730.54499999999996</v>
      </c>
      <c r="R53" s="124">
        <f>+SUM(D53:Q53)</f>
        <v>169071.08199999999</v>
      </c>
      <c r="S53" s="322"/>
    </row>
    <row r="54" spans="1:19" s="11" customFormat="1" ht="18" customHeight="1">
      <c r="A54" s="22"/>
      <c r="B54" s="9" t="s">
        <v>113</v>
      </c>
      <c r="C54" s="9"/>
      <c r="D54" s="436">
        <v>7312.5339999999997</v>
      </c>
      <c r="E54" s="436">
        <v>242.989</v>
      </c>
      <c r="F54" s="436">
        <v>58.268999999999998</v>
      </c>
      <c r="G54" s="436">
        <v>182.07599999999999</v>
      </c>
      <c r="H54" s="436">
        <v>1.002</v>
      </c>
      <c r="I54" s="436"/>
      <c r="J54" s="436">
        <v>6.9180000000000001</v>
      </c>
      <c r="K54" s="436"/>
      <c r="L54" s="436"/>
      <c r="M54" s="436">
        <v>12</v>
      </c>
      <c r="N54" s="436"/>
      <c r="O54" s="436"/>
      <c r="P54" s="436"/>
      <c r="Q54" s="436">
        <v>29.815000000000001</v>
      </c>
      <c r="R54" s="124">
        <f>+SUM(D54:Q54)</f>
        <v>7845.6029999999992</v>
      </c>
      <c r="S54" s="322"/>
    </row>
    <row r="55" spans="1:19" s="11" customFormat="1" ht="18" customHeight="1">
      <c r="A55" s="27"/>
      <c r="B55" s="28" t="s">
        <v>114</v>
      </c>
      <c r="C55" s="28"/>
      <c r="D55" s="436"/>
      <c r="E55" s="436"/>
      <c r="F55" s="436"/>
      <c r="G55" s="436">
        <v>7.5030000000000001</v>
      </c>
      <c r="H55" s="436"/>
      <c r="I55" s="436"/>
      <c r="J55" s="436"/>
      <c r="K55" s="436"/>
      <c r="L55" s="436"/>
      <c r="M55" s="436"/>
      <c r="N55" s="436"/>
      <c r="O55" s="436"/>
      <c r="P55" s="436"/>
      <c r="Q55" s="436"/>
      <c r="R55" s="125">
        <f>+SUM(D55:Q55)</f>
        <v>7.5030000000000001</v>
      </c>
      <c r="S55" s="322"/>
    </row>
    <row r="56" spans="1:19" s="158" customFormat="1" ht="66" customHeight="1">
      <c r="A56" s="533" t="s">
        <v>220</v>
      </c>
      <c r="B56" s="534"/>
      <c r="C56" s="534"/>
      <c r="D56" s="534"/>
      <c r="E56" s="534"/>
      <c r="F56" s="534"/>
      <c r="G56" s="534"/>
      <c r="H56" s="534"/>
      <c r="I56" s="534"/>
      <c r="J56" s="534"/>
      <c r="K56" s="534"/>
      <c r="L56" s="534"/>
      <c r="M56" s="534"/>
      <c r="N56" s="534"/>
      <c r="O56" s="534"/>
      <c r="P56" s="534"/>
      <c r="Q56" s="534"/>
      <c r="R56" s="534"/>
      <c r="S56" s="325"/>
    </row>
    <row r="57" spans="1:19" s="158" customFormat="1" ht="15">
      <c r="A57" s="169"/>
      <c r="B57" s="169"/>
      <c r="C57" s="169"/>
      <c r="D57" s="229"/>
      <c r="E57" s="229"/>
      <c r="F57" s="229"/>
      <c r="G57" s="229"/>
      <c r="H57" s="229"/>
      <c r="I57" s="229"/>
      <c r="J57" s="229"/>
      <c r="K57" s="229"/>
      <c r="L57" s="229"/>
      <c r="M57" s="229"/>
      <c r="N57" s="229"/>
      <c r="O57" s="229"/>
      <c r="P57" s="229"/>
      <c r="Q57" s="201"/>
    </row>
    <row r="58" spans="1:19" s="158" customFormat="1" ht="18">
      <c r="A58" s="230"/>
      <c r="B58" s="169"/>
      <c r="C58" s="169"/>
      <c r="J58" s="229"/>
      <c r="K58" s="229"/>
      <c r="L58" s="229"/>
      <c r="M58" s="229"/>
      <c r="N58" s="229"/>
      <c r="O58" s="229"/>
      <c r="P58" s="229"/>
      <c r="Q58" s="201"/>
    </row>
    <row r="59" spans="1:19" s="158" customFormat="1" ht="18">
      <c r="A59" s="230"/>
      <c r="B59" s="169"/>
      <c r="C59" s="169"/>
    </row>
    <row r="60" spans="1:19" s="223" customFormat="1" ht="18" customHeight="1">
      <c r="A60" s="231"/>
      <c r="B60" s="231"/>
      <c r="C60" s="231"/>
      <c r="D60" s="232"/>
      <c r="E60" s="232"/>
      <c r="F60" s="232"/>
      <c r="G60" s="232"/>
      <c r="H60" s="232"/>
      <c r="I60" s="232"/>
      <c r="J60" s="232"/>
      <c r="K60" s="232"/>
      <c r="L60" s="232"/>
      <c r="M60" s="232"/>
      <c r="N60" s="232"/>
      <c r="O60" s="232"/>
      <c r="P60" s="232"/>
      <c r="Q60" s="232"/>
      <c r="R60" s="232"/>
      <c r="S60" s="232"/>
    </row>
    <row r="61" spans="1:19" s="227" customFormat="1"/>
    <row r="62" spans="1:19" s="227" customFormat="1"/>
    <row r="63" spans="1:19" s="227" customFormat="1"/>
    <row r="64" spans="1:19"/>
    <row r="65"/>
  </sheetData>
  <mergeCells count="23">
    <mergeCell ref="R13:R14"/>
    <mergeCell ref="Q13:Q14"/>
    <mergeCell ref="P13:P14"/>
    <mergeCell ref="B3:R3"/>
    <mergeCell ref="B4:R4"/>
    <mergeCell ref="B6:R6"/>
    <mergeCell ref="B7:R7"/>
    <mergeCell ref="B8:R8"/>
    <mergeCell ref="A56:R56"/>
    <mergeCell ref="K13:K14"/>
    <mergeCell ref="L13:L14"/>
    <mergeCell ref="O13:O14"/>
    <mergeCell ref="M13:M14"/>
    <mergeCell ref="J13:J14"/>
    <mergeCell ref="D12:R12"/>
    <mergeCell ref="D10:R10"/>
    <mergeCell ref="D13:D14"/>
    <mergeCell ref="E13:E14"/>
    <mergeCell ref="F13:F14"/>
    <mergeCell ref="G13:G14"/>
    <mergeCell ref="H13:H14"/>
    <mergeCell ref="I13:I14"/>
    <mergeCell ref="N13:N14"/>
  </mergeCells>
  <phoneticPr fontId="0" type="noConversion"/>
  <conditionalFormatting sqref="D38:Q40 D53:Q55">
    <cfRule type="expression" dxfId="28" priority="1" stopIfTrue="1">
      <formula>D38=""</formula>
    </cfRule>
    <cfRule type="expression" dxfId="27" priority="2" stopIfTrue="1">
      <formula>D38&lt;0</formula>
    </cfRule>
    <cfRule type="expression" dxfId="26" priority="3" stopIfTrue="1">
      <formula>NOT(ISNUMBER(D38))</formula>
    </cfRule>
  </conditionalFormatting>
  <conditionalFormatting sqref="R38:R40 D27:R36 D42:R51 R53:R55 D16:R25">
    <cfRule type="expression" dxfId="25" priority="4" stopIfTrue="1">
      <formula>AND(D16&lt;&gt;"",OR(D16&lt;0,NOT(ISNUMBER(D16))))</formula>
    </cfRule>
  </conditionalFormatting>
  <conditionalFormatting sqref="D10:R10">
    <cfRule type="expression" dxfId="24" priority="5" stopIfTrue="1">
      <formula>COUNTA(D16:R55)&lt;&gt;COUNTIF(D16:R55,"&gt;=0")</formula>
    </cfRule>
  </conditionalFormatting>
  <pageMargins left="0.75" right="0.75" top="1" bottom="1" header="0.5" footer="0.5"/>
  <pageSetup paperSize="9" scale="46" orientation="portrait" r:id="rId1"/>
  <headerFooter alignWithMargins="0">
    <oddFooter>&amp;C2010 Triennial Central Bank Survey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ummaryRight="0"/>
    <pageSetUpPr fitToPage="1"/>
  </sheetPr>
  <dimension ref="A1:R68"/>
  <sheetViews>
    <sheetView zoomScale="70" zoomScaleNormal="75" workbookViewId="0">
      <pane xSplit="3" ySplit="14" topLeftCell="D15" activePane="bottomRight" state="frozen"/>
      <selection activeCell="M22" sqref="M22"/>
      <selection pane="topRight" activeCell="M22" sqref="M22"/>
      <selection pane="bottomLeft" activeCell="M22" sqref="M22"/>
      <selection pane="bottomRight" activeCell="M22" sqref="M22"/>
    </sheetView>
  </sheetViews>
  <sheetFormatPr defaultRowHeight="12" zeroHeight="1"/>
  <cols>
    <col min="1" max="1" width="2" style="32" customWidth="1"/>
    <col min="2" max="2" width="31" style="32" customWidth="1"/>
    <col min="3" max="3" width="13" style="32" customWidth="1"/>
    <col min="4" max="15" width="10.7109375" style="32" customWidth="1"/>
    <col min="16" max="16" width="14.140625" style="32" customWidth="1"/>
    <col min="17" max="17" width="10.7109375" style="32" customWidth="1"/>
    <col min="18" max="18" width="2.85546875" style="32" customWidth="1"/>
    <col min="19" max="16384" width="9.140625" style="32"/>
  </cols>
  <sheetData>
    <row r="1" spans="1:18" s="4" customFormat="1" ht="18" customHeight="1">
      <c r="A1" s="1" t="s">
        <v>117</v>
      </c>
      <c r="B1" s="2"/>
      <c r="C1" s="2"/>
      <c r="D1" s="3"/>
      <c r="E1" s="3"/>
      <c r="F1" s="3"/>
      <c r="G1" s="3"/>
      <c r="H1" s="3"/>
      <c r="I1" s="3"/>
      <c r="J1" s="3"/>
      <c r="K1" s="3"/>
      <c r="L1" s="3"/>
      <c r="M1" s="3"/>
      <c r="N1" s="3"/>
      <c r="O1" s="3"/>
      <c r="P1" s="3"/>
      <c r="Q1" s="3"/>
      <c r="R1" s="3"/>
    </row>
    <row r="2" spans="1:18" s="4" customFormat="1" ht="18" customHeight="1">
      <c r="A2" s="1"/>
      <c r="B2" s="2"/>
      <c r="C2" s="2"/>
      <c r="D2" s="3"/>
      <c r="E2" s="3"/>
      <c r="F2" s="3"/>
      <c r="G2" s="3"/>
      <c r="H2" s="3"/>
      <c r="I2" s="3"/>
      <c r="J2" s="3"/>
      <c r="K2" s="3"/>
      <c r="L2" s="3"/>
      <c r="M2" s="3"/>
      <c r="N2" s="3"/>
      <c r="O2" s="3"/>
      <c r="P2" s="3"/>
      <c r="Q2" s="3"/>
      <c r="R2" s="3"/>
    </row>
    <row r="3" spans="1:18" s="4" customFormat="1" ht="18" customHeight="1">
      <c r="A3" s="5"/>
      <c r="B3" s="532" t="s">
        <v>92</v>
      </c>
      <c r="C3" s="532"/>
      <c r="D3" s="532"/>
      <c r="E3" s="532"/>
      <c r="F3" s="532"/>
      <c r="G3" s="532"/>
      <c r="H3" s="532"/>
      <c r="I3" s="532"/>
      <c r="J3" s="532"/>
      <c r="K3" s="532"/>
      <c r="L3" s="532"/>
      <c r="M3" s="532"/>
      <c r="N3" s="532"/>
      <c r="O3" s="532"/>
      <c r="P3" s="532"/>
      <c r="Q3" s="532"/>
      <c r="R3" s="75"/>
    </row>
    <row r="4" spans="1:18" s="4" customFormat="1" ht="18.75">
      <c r="A4" s="6"/>
      <c r="B4" s="532" t="s">
        <v>93</v>
      </c>
      <c r="C4" s="532"/>
      <c r="D4" s="532"/>
      <c r="E4" s="532"/>
      <c r="F4" s="532"/>
      <c r="G4" s="532"/>
      <c r="H4" s="532"/>
      <c r="I4" s="532"/>
      <c r="J4" s="532"/>
      <c r="K4" s="532"/>
      <c r="L4" s="532"/>
      <c r="M4" s="532"/>
      <c r="N4" s="532"/>
      <c r="O4" s="532"/>
      <c r="P4" s="532"/>
      <c r="Q4" s="532"/>
      <c r="R4" s="75"/>
    </row>
    <row r="5" spans="1:18" s="4" customFormat="1" ht="9" customHeight="1">
      <c r="A5" s="6"/>
      <c r="C5" s="48"/>
      <c r="D5" s="72"/>
      <c r="E5" s="74"/>
      <c r="F5" s="74"/>
      <c r="G5" s="74"/>
      <c r="H5" s="210"/>
      <c r="I5" s="74"/>
      <c r="J5" s="74"/>
      <c r="K5" s="74"/>
      <c r="L5" s="74"/>
      <c r="M5" s="74"/>
      <c r="N5" s="74"/>
      <c r="O5" s="74"/>
      <c r="P5" s="74"/>
      <c r="Q5" s="74"/>
      <c r="R5" s="74"/>
    </row>
    <row r="6" spans="1:18" s="4" customFormat="1" ht="18.75">
      <c r="A6" s="5"/>
      <c r="B6" s="532" t="s">
        <v>128</v>
      </c>
      <c r="C6" s="532"/>
      <c r="D6" s="532"/>
      <c r="E6" s="532"/>
      <c r="F6" s="532"/>
      <c r="G6" s="532"/>
      <c r="H6" s="532"/>
      <c r="I6" s="532"/>
      <c r="J6" s="532"/>
      <c r="K6" s="532"/>
      <c r="L6" s="532"/>
      <c r="M6" s="532"/>
      <c r="N6" s="532"/>
      <c r="O6" s="532"/>
      <c r="P6" s="532"/>
      <c r="Q6" s="532"/>
      <c r="R6" s="75"/>
    </row>
    <row r="7" spans="1:18" s="4" customFormat="1" ht="18.75">
      <c r="A7" s="8"/>
      <c r="B7" s="532" t="s">
        <v>213</v>
      </c>
      <c r="C7" s="532"/>
      <c r="D7" s="532"/>
      <c r="E7" s="532"/>
      <c r="F7" s="532"/>
      <c r="G7" s="532"/>
      <c r="H7" s="532"/>
      <c r="I7" s="532"/>
      <c r="J7" s="532"/>
      <c r="K7" s="532"/>
      <c r="L7" s="532"/>
      <c r="M7" s="532"/>
      <c r="N7" s="532"/>
      <c r="O7" s="532"/>
      <c r="P7" s="532"/>
      <c r="Q7" s="532"/>
      <c r="R7" s="75"/>
    </row>
    <row r="8" spans="1:18" s="4" customFormat="1" ht="18.75">
      <c r="A8" s="8"/>
      <c r="B8" s="532" t="s">
        <v>94</v>
      </c>
      <c r="C8" s="532"/>
      <c r="D8" s="532"/>
      <c r="E8" s="532"/>
      <c r="F8" s="532"/>
      <c r="G8" s="532"/>
      <c r="H8" s="532"/>
      <c r="I8" s="532"/>
      <c r="J8" s="532"/>
      <c r="K8" s="532"/>
      <c r="L8" s="532"/>
      <c r="M8" s="532"/>
      <c r="N8" s="532"/>
      <c r="O8" s="532"/>
      <c r="P8" s="532"/>
      <c r="Q8" s="532"/>
      <c r="R8" s="75"/>
    </row>
    <row r="9" spans="1:18" s="4" customFormat="1" ht="6.75" customHeight="1">
      <c r="A9" s="8"/>
      <c r="C9" s="48"/>
      <c r="D9" s="72"/>
      <c r="E9" s="74"/>
      <c r="F9" s="74"/>
      <c r="G9" s="74"/>
      <c r="H9" s="75"/>
      <c r="I9" s="74"/>
      <c r="J9" s="74"/>
      <c r="K9" s="74"/>
      <c r="L9" s="74"/>
      <c r="M9" s="74"/>
      <c r="N9" s="74"/>
      <c r="O9" s="74"/>
      <c r="P9" s="74"/>
      <c r="Q9" s="74"/>
      <c r="R9" s="74"/>
    </row>
    <row r="10" spans="1:18" s="4" customFormat="1" ht="43.5" customHeight="1">
      <c r="A10" s="8"/>
      <c r="C10" s="48"/>
      <c r="D10" s="544" t="s">
        <v>0</v>
      </c>
      <c r="E10" s="545"/>
      <c r="F10" s="545"/>
      <c r="G10" s="545"/>
      <c r="H10" s="545"/>
      <c r="I10" s="545"/>
      <c r="J10" s="545"/>
      <c r="K10" s="545"/>
      <c r="L10" s="545"/>
      <c r="M10" s="545"/>
      <c r="N10" s="545"/>
      <c r="O10" s="545"/>
      <c r="P10" s="545"/>
      <c r="Q10" s="545"/>
      <c r="R10" s="314"/>
    </row>
    <row r="11" spans="1:18" s="11" customFormat="1" ht="6.75" customHeight="1">
      <c r="A11" s="9"/>
      <c r="B11" s="9"/>
      <c r="C11" s="9"/>
      <c r="D11" s="94"/>
      <c r="E11" s="35"/>
      <c r="F11" s="35"/>
      <c r="G11" s="35"/>
      <c r="H11" s="29"/>
      <c r="I11" s="29"/>
      <c r="J11" s="29"/>
      <c r="K11" s="35"/>
      <c r="L11" s="35"/>
      <c r="M11" s="35"/>
      <c r="N11" s="35"/>
      <c r="O11" s="35"/>
      <c r="P11" s="35"/>
      <c r="Q11" s="35"/>
      <c r="R11" s="35"/>
    </row>
    <row r="12" spans="1:18" s="11" customFormat="1" ht="27.95" customHeight="1">
      <c r="A12" s="12"/>
      <c r="B12" s="13" t="s">
        <v>95</v>
      </c>
      <c r="C12" s="14"/>
      <c r="D12" s="15" t="s">
        <v>127</v>
      </c>
      <c r="E12" s="16"/>
      <c r="F12" s="16"/>
      <c r="G12" s="16"/>
      <c r="H12" s="16"/>
      <c r="I12" s="16"/>
      <c r="J12" s="16"/>
      <c r="K12" s="16"/>
      <c r="L12" s="551" t="s">
        <v>214</v>
      </c>
      <c r="M12" s="552"/>
      <c r="N12" s="552"/>
      <c r="O12" s="553"/>
      <c r="P12" s="554" t="s">
        <v>169</v>
      </c>
      <c r="Q12" s="546" t="s">
        <v>170</v>
      </c>
      <c r="R12" s="327"/>
    </row>
    <row r="13" spans="1:18" s="11" customFormat="1" ht="27.95" customHeight="1">
      <c r="A13" s="271"/>
      <c r="B13" s="272"/>
      <c r="C13" s="273"/>
      <c r="D13" s="524" t="s">
        <v>98</v>
      </c>
      <c r="E13" s="524" t="s">
        <v>99</v>
      </c>
      <c r="F13" s="524" t="s">
        <v>100</v>
      </c>
      <c r="G13" s="524" t="s">
        <v>101</v>
      </c>
      <c r="H13" s="524" t="s">
        <v>102</v>
      </c>
      <c r="I13" s="524" t="s">
        <v>130</v>
      </c>
      <c r="J13" s="542" t="s">
        <v>153</v>
      </c>
      <c r="K13" s="528" t="s">
        <v>217</v>
      </c>
      <c r="L13" s="558" t="s">
        <v>102</v>
      </c>
      <c r="M13" s="530" t="s">
        <v>147</v>
      </c>
      <c r="N13" s="530" t="s">
        <v>153</v>
      </c>
      <c r="O13" s="549" t="s">
        <v>217</v>
      </c>
      <c r="P13" s="555"/>
      <c r="Q13" s="547"/>
      <c r="R13" s="327"/>
    </row>
    <row r="14" spans="1:18" s="11" customFormat="1" ht="27.95" customHeight="1">
      <c r="A14" s="17"/>
      <c r="B14" s="18"/>
      <c r="C14" s="18"/>
      <c r="D14" s="525"/>
      <c r="E14" s="525"/>
      <c r="F14" s="525"/>
      <c r="G14" s="525"/>
      <c r="H14" s="525"/>
      <c r="I14" s="525"/>
      <c r="J14" s="543"/>
      <c r="K14" s="529"/>
      <c r="L14" s="559"/>
      <c r="M14" s="531"/>
      <c r="N14" s="531"/>
      <c r="O14" s="550"/>
      <c r="P14" s="556"/>
      <c r="Q14" s="548"/>
      <c r="R14" s="328"/>
    </row>
    <row r="15" spans="1:18" s="257" customFormat="1" ht="36" customHeight="1">
      <c r="A15" s="254"/>
      <c r="B15" s="255" t="s">
        <v>172</v>
      </c>
      <c r="C15" s="261"/>
      <c r="D15" s="434"/>
      <c r="E15" s="435"/>
      <c r="F15" s="435"/>
      <c r="G15" s="435"/>
      <c r="H15" s="435"/>
      <c r="I15" s="435"/>
      <c r="J15" s="435"/>
      <c r="K15" s="435"/>
      <c r="L15" s="435"/>
      <c r="M15" s="435"/>
      <c r="N15" s="435"/>
      <c r="O15" s="435"/>
      <c r="P15" s="435"/>
      <c r="Q15" s="69"/>
      <c r="R15" s="71"/>
    </row>
    <row r="16" spans="1:18" s="11" customFormat="1" ht="18" customHeight="1">
      <c r="A16" s="22"/>
      <c r="B16" s="9" t="s">
        <v>105</v>
      </c>
      <c r="C16" s="9"/>
      <c r="D16" s="436">
        <v>774.31500000000005</v>
      </c>
      <c r="E16" s="436">
        <v>533.72900000000004</v>
      </c>
      <c r="F16" s="436">
        <v>197.988</v>
      </c>
      <c r="G16" s="436">
        <v>6.0000000000000001E-3</v>
      </c>
      <c r="H16" s="436">
        <v>6.2149999999999999</v>
      </c>
      <c r="I16" s="436">
        <v>0.94</v>
      </c>
      <c r="J16" s="436">
        <v>21.303000000000001</v>
      </c>
      <c r="K16" s="436">
        <v>1534.4960000000001</v>
      </c>
      <c r="L16" s="436">
        <v>13.984999999999999</v>
      </c>
      <c r="M16" s="436"/>
      <c r="N16" s="436">
        <v>733.053</v>
      </c>
      <c r="O16" s="436">
        <v>747.03899999999999</v>
      </c>
      <c r="P16" s="436">
        <v>31.052</v>
      </c>
      <c r="Q16" s="124">
        <f>+SUM('A1'!M16,'A2'!R16,K16,O16,P16)</f>
        <v>289843.14799999999</v>
      </c>
      <c r="R16" s="322"/>
    </row>
    <row r="17" spans="1:18" s="11" customFormat="1" ht="18" customHeight="1">
      <c r="A17" s="23"/>
      <c r="B17" s="24" t="s">
        <v>106</v>
      </c>
      <c r="C17" s="24"/>
      <c r="D17" s="436">
        <v>232.85599999999999</v>
      </c>
      <c r="E17" s="436">
        <v>28.303999999999998</v>
      </c>
      <c r="F17" s="436">
        <v>29.738</v>
      </c>
      <c r="G17" s="436"/>
      <c r="H17" s="436"/>
      <c r="I17" s="436"/>
      <c r="J17" s="436"/>
      <c r="K17" s="436">
        <v>290.899</v>
      </c>
      <c r="L17" s="436"/>
      <c r="M17" s="436"/>
      <c r="N17" s="436">
        <v>366.51400000000001</v>
      </c>
      <c r="O17" s="436">
        <v>366.51400000000001</v>
      </c>
      <c r="P17" s="436"/>
      <c r="Q17" s="124">
        <f>+SUM('A1'!M17,'A2'!R17,K17,O17,P17)</f>
        <v>199027.23799999998</v>
      </c>
      <c r="R17" s="322"/>
    </row>
    <row r="18" spans="1:18" s="11" customFormat="1" ht="18" customHeight="1">
      <c r="A18" s="23"/>
      <c r="B18" s="24" t="s">
        <v>107</v>
      </c>
      <c r="C18" s="24"/>
      <c r="D18" s="436">
        <v>541.45899999999995</v>
      </c>
      <c r="E18" s="436">
        <v>505.42500000000001</v>
      </c>
      <c r="F18" s="436">
        <v>168.25</v>
      </c>
      <c r="G18" s="436">
        <v>6.0000000000000001E-3</v>
      </c>
      <c r="H18" s="436">
        <v>6.2149999999999999</v>
      </c>
      <c r="I18" s="436">
        <v>0.94</v>
      </c>
      <c r="J18" s="436">
        <v>21.303000000000001</v>
      </c>
      <c r="K18" s="436">
        <v>1243.597</v>
      </c>
      <c r="L18" s="436">
        <v>13.984999999999999</v>
      </c>
      <c r="M18" s="436"/>
      <c r="N18" s="436">
        <v>366.53899999999999</v>
      </c>
      <c r="O18" s="436">
        <v>380.524</v>
      </c>
      <c r="P18" s="436">
        <v>31.052</v>
      </c>
      <c r="Q18" s="124">
        <f>+SUM('A1'!M18,'A2'!R18,K18,O18,P18)</f>
        <v>90815.905999999988</v>
      </c>
      <c r="R18" s="322"/>
    </row>
    <row r="19" spans="1:18" s="11" customFormat="1" ht="18" customHeight="1">
      <c r="A19" s="22"/>
      <c r="B19" s="9" t="s">
        <v>108</v>
      </c>
      <c r="C19" s="9"/>
      <c r="D19" s="436">
        <v>213.99299999999999</v>
      </c>
      <c r="E19" s="436">
        <v>396.07100000000003</v>
      </c>
      <c r="F19" s="436">
        <v>225.88900000000001</v>
      </c>
      <c r="G19" s="436">
        <v>15.901999999999999</v>
      </c>
      <c r="H19" s="436">
        <v>12.685</v>
      </c>
      <c r="I19" s="436">
        <v>21.928000000000001</v>
      </c>
      <c r="J19" s="436">
        <v>79.039000000000001</v>
      </c>
      <c r="K19" s="436">
        <v>965.50599999999997</v>
      </c>
      <c r="L19" s="436">
        <v>16.756</v>
      </c>
      <c r="M19" s="436"/>
      <c r="N19" s="436">
        <v>178.85</v>
      </c>
      <c r="O19" s="436">
        <v>195.60599999999999</v>
      </c>
      <c r="P19" s="436">
        <v>18.292000000000002</v>
      </c>
      <c r="Q19" s="124">
        <f>+SUM('A1'!M19,'A2'!R19,K19,O19,P19)</f>
        <v>154672.163</v>
      </c>
      <c r="R19" s="322"/>
    </row>
    <row r="20" spans="1:18" s="11" customFormat="1" ht="18" customHeight="1">
      <c r="A20" s="23"/>
      <c r="B20" s="24" t="s">
        <v>106</v>
      </c>
      <c r="C20" s="24"/>
      <c r="D20" s="436">
        <v>88.713999999999999</v>
      </c>
      <c r="E20" s="436">
        <v>46.877000000000002</v>
      </c>
      <c r="F20" s="436">
        <v>17.585999999999999</v>
      </c>
      <c r="G20" s="436"/>
      <c r="H20" s="436"/>
      <c r="I20" s="436">
        <v>2.1000000000000001E-2</v>
      </c>
      <c r="J20" s="436">
        <v>1.0999999999999999E-2</v>
      </c>
      <c r="K20" s="436">
        <v>153.209</v>
      </c>
      <c r="L20" s="436">
        <v>4.6459999999999999</v>
      </c>
      <c r="M20" s="436"/>
      <c r="N20" s="436">
        <v>6.2E-2</v>
      </c>
      <c r="O20" s="436">
        <v>4.7069999999999999</v>
      </c>
      <c r="P20" s="436"/>
      <c r="Q20" s="124">
        <f>+SUM('A1'!M20,'A2'!R20,K20,O20,P20)</f>
        <v>105039.32999999999</v>
      </c>
      <c r="R20" s="322"/>
    </row>
    <row r="21" spans="1:18" s="11" customFormat="1" ht="18" customHeight="1">
      <c r="A21" s="23"/>
      <c r="B21" s="24" t="s">
        <v>107</v>
      </c>
      <c r="C21" s="24"/>
      <c r="D21" s="436">
        <v>125.279</v>
      </c>
      <c r="E21" s="436">
        <v>349.19400000000002</v>
      </c>
      <c r="F21" s="436">
        <v>208.303</v>
      </c>
      <c r="G21" s="436">
        <v>15.901999999999999</v>
      </c>
      <c r="H21" s="436">
        <v>12.685</v>
      </c>
      <c r="I21" s="436">
        <v>21.907</v>
      </c>
      <c r="J21" s="436">
        <v>79.028000000000006</v>
      </c>
      <c r="K21" s="436">
        <v>812.298</v>
      </c>
      <c r="L21" s="436">
        <v>12.11</v>
      </c>
      <c r="M21" s="436"/>
      <c r="N21" s="436">
        <v>178.78800000000001</v>
      </c>
      <c r="O21" s="436">
        <v>190.898</v>
      </c>
      <c r="P21" s="436">
        <v>18.292000000000002</v>
      </c>
      <c r="Q21" s="124">
        <f>+SUM('A1'!M21,'A2'!R21,K21,O21,P21)</f>
        <v>49632.834999999999</v>
      </c>
      <c r="R21" s="322"/>
    </row>
    <row r="22" spans="1:18" s="11" customFormat="1" ht="18" customHeight="1">
      <c r="A22" s="22"/>
      <c r="B22" s="9" t="s">
        <v>109</v>
      </c>
      <c r="C22" s="9"/>
      <c r="D22" s="436">
        <v>510.54199999999997</v>
      </c>
      <c r="E22" s="436">
        <v>171.28299999999999</v>
      </c>
      <c r="F22" s="436">
        <v>58.994</v>
      </c>
      <c r="G22" s="436">
        <v>3.2000000000000001E-2</v>
      </c>
      <c r="H22" s="436">
        <v>14.755000000000001</v>
      </c>
      <c r="I22" s="436">
        <v>10.64</v>
      </c>
      <c r="J22" s="436">
        <v>1.7749999999999999</v>
      </c>
      <c r="K22" s="436">
        <v>768.02200000000005</v>
      </c>
      <c r="L22" s="436">
        <v>3.2290000000000001</v>
      </c>
      <c r="M22" s="436"/>
      <c r="N22" s="436">
        <v>401.029</v>
      </c>
      <c r="O22" s="436">
        <v>404.25799999999998</v>
      </c>
      <c r="P22" s="436">
        <v>32.238</v>
      </c>
      <c r="Q22" s="124">
        <f>+SUM('A1'!M22,'A2'!R22,K22,O22,P22)</f>
        <v>150973.18700000001</v>
      </c>
      <c r="R22" s="322"/>
    </row>
    <row r="23" spans="1:18" s="11" customFormat="1" ht="18" customHeight="1">
      <c r="A23" s="23"/>
      <c r="B23" s="24" t="s">
        <v>106</v>
      </c>
      <c r="C23" s="24"/>
      <c r="D23" s="436">
        <v>286.017</v>
      </c>
      <c r="E23" s="436">
        <v>119.42400000000001</v>
      </c>
      <c r="F23" s="436">
        <v>24.074000000000002</v>
      </c>
      <c r="G23" s="436">
        <v>3.2000000000000001E-2</v>
      </c>
      <c r="H23" s="436"/>
      <c r="I23" s="436">
        <v>10.64</v>
      </c>
      <c r="J23" s="436">
        <v>1.7749999999999999</v>
      </c>
      <c r="K23" s="436">
        <v>441.96199999999999</v>
      </c>
      <c r="L23" s="436"/>
      <c r="M23" s="436"/>
      <c r="N23" s="436">
        <v>173.791</v>
      </c>
      <c r="O23" s="436">
        <v>173.791</v>
      </c>
      <c r="P23" s="436">
        <v>24.562000000000001</v>
      </c>
      <c r="Q23" s="124">
        <f>+SUM('A1'!M23,'A2'!R23,K23,O23,P23)</f>
        <v>51098.820999999989</v>
      </c>
      <c r="R23" s="322"/>
    </row>
    <row r="24" spans="1:18" s="11" customFormat="1" ht="18" customHeight="1">
      <c r="A24" s="23"/>
      <c r="B24" s="24" t="s">
        <v>107</v>
      </c>
      <c r="C24" s="24"/>
      <c r="D24" s="436">
        <v>224.52500000000001</v>
      </c>
      <c r="E24" s="436">
        <v>51.859000000000002</v>
      </c>
      <c r="F24" s="436">
        <v>34.92</v>
      </c>
      <c r="G24" s="436"/>
      <c r="H24" s="436">
        <v>14.755000000000001</v>
      </c>
      <c r="I24" s="436"/>
      <c r="J24" s="436"/>
      <c r="K24" s="436">
        <v>326.06</v>
      </c>
      <c r="L24" s="436">
        <v>3.2290000000000001</v>
      </c>
      <c r="M24" s="436"/>
      <c r="N24" s="436">
        <v>227.238</v>
      </c>
      <c r="O24" s="436">
        <v>230.46700000000001</v>
      </c>
      <c r="P24" s="436">
        <v>7.6760000000000002</v>
      </c>
      <c r="Q24" s="124">
        <f>+SUM('A1'!M24,'A2'!R24,K24,O24,P24)</f>
        <v>99874.36599999998</v>
      </c>
      <c r="R24" s="322"/>
    </row>
    <row r="25" spans="1:18" s="11" customFormat="1" ht="18" customHeight="1">
      <c r="A25" s="22"/>
      <c r="B25" s="9" t="s">
        <v>110</v>
      </c>
      <c r="C25" s="9"/>
      <c r="D25" s="436">
        <v>1498.85</v>
      </c>
      <c r="E25" s="436">
        <v>1101.0830000000001</v>
      </c>
      <c r="F25" s="436">
        <v>482.87099999999998</v>
      </c>
      <c r="G25" s="436">
        <v>15.939</v>
      </c>
      <c r="H25" s="436">
        <v>33.655000000000001</v>
      </c>
      <c r="I25" s="436">
        <v>33.508000000000003</v>
      </c>
      <c r="J25" s="436">
        <v>102.11799999999999</v>
      </c>
      <c r="K25" s="436">
        <v>3268.0239999999999</v>
      </c>
      <c r="L25" s="436">
        <v>33.970999999999997</v>
      </c>
      <c r="M25" s="436"/>
      <c r="N25" s="436">
        <v>1312.932</v>
      </c>
      <c r="O25" s="436">
        <v>1346.902</v>
      </c>
      <c r="P25" s="436">
        <v>81.581999999999994</v>
      </c>
      <c r="Q25" s="124">
        <f>+SUM('A1'!M25,'A2'!R25,K25,O25,P25)</f>
        <v>595488.495</v>
      </c>
      <c r="R25" s="322"/>
    </row>
    <row r="26" spans="1:18" s="257" customFormat="1" ht="36" customHeight="1">
      <c r="A26" s="254"/>
      <c r="B26" s="255" t="s">
        <v>173</v>
      </c>
      <c r="C26" s="261"/>
      <c r="D26" s="434"/>
      <c r="E26" s="435"/>
      <c r="F26" s="435"/>
      <c r="G26" s="435"/>
      <c r="H26" s="435"/>
      <c r="I26" s="435"/>
      <c r="J26" s="435"/>
      <c r="K26" s="435"/>
      <c r="L26" s="435"/>
      <c r="M26" s="435"/>
      <c r="N26" s="435"/>
      <c r="O26" s="435"/>
      <c r="P26" s="435"/>
      <c r="Q26" s="263"/>
      <c r="R26" s="329"/>
    </row>
    <row r="27" spans="1:18" s="11" customFormat="1" ht="18" customHeight="1">
      <c r="A27" s="22"/>
      <c r="B27" s="9" t="s">
        <v>105</v>
      </c>
      <c r="C27" s="9"/>
      <c r="D27" s="436">
        <v>13.37</v>
      </c>
      <c r="E27" s="436"/>
      <c r="F27" s="436"/>
      <c r="G27" s="436"/>
      <c r="H27" s="436">
        <v>0.13400000000000001</v>
      </c>
      <c r="I27" s="436"/>
      <c r="J27" s="436"/>
      <c r="K27" s="436">
        <v>13.504</v>
      </c>
      <c r="L27" s="436">
        <v>3.6389999999999998</v>
      </c>
      <c r="M27" s="436"/>
      <c r="N27" s="436"/>
      <c r="O27" s="436">
        <v>3.6389999999999998</v>
      </c>
      <c r="P27" s="436"/>
      <c r="Q27" s="124">
        <f>+SUM('A1'!M27,'A2'!R27,K27,O27,P27)</f>
        <v>3940.8870000000002</v>
      </c>
      <c r="R27" s="322"/>
    </row>
    <row r="28" spans="1:18" s="11" customFormat="1" ht="18" customHeight="1">
      <c r="A28" s="23"/>
      <c r="B28" s="24" t="s">
        <v>106</v>
      </c>
      <c r="C28" s="24"/>
      <c r="D28" s="436"/>
      <c r="E28" s="436"/>
      <c r="F28" s="436"/>
      <c r="G28" s="436"/>
      <c r="H28" s="436"/>
      <c r="I28" s="436"/>
      <c r="J28" s="436"/>
      <c r="K28" s="436"/>
      <c r="L28" s="436"/>
      <c r="M28" s="436"/>
      <c r="N28" s="436"/>
      <c r="O28" s="436"/>
      <c r="P28" s="436"/>
      <c r="Q28" s="124">
        <f>+SUM('A1'!M28,'A2'!R28,K28,O28,P28)</f>
        <v>176.66500000000002</v>
      </c>
      <c r="R28" s="322"/>
    </row>
    <row r="29" spans="1:18" s="11" customFormat="1" ht="18" customHeight="1">
      <c r="A29" s="23"/>
      <c r="B29" s="24" t="s">
        <v>107</v>
      </c>
      <c r="C29" s="24"/>
      <c r="D29" s="436">
        <v>13.37</v>
      </c>
      <c r="E29" s="436"/>
      <c r="F29" s="436"/>
      <c r="G29" s="436"/>
      <c r="H29" s="436">
        <v>0.13400000000000001</v>
      </c>
      <c r="I29" s="436"/>
      <c r="J29" s="436"/>
      <c r="K29" s="436">
        <v>13.504</v>
      </c>
      <c r="L29" s="436">
        <v>3.6389999999999998</v>
      </c>
      <c r="M29" s="436"/>
      <c r="N29" s="436"/>
      <c r="O29" s="436">
        <v>3.6389999999999998</v>
      </c>
      <c r="P29" s="436"/>
      <c r="Q29" s="124">
        <f>+SUM('A1'!M29,'A2'!R29,K29,O29,P29)</f>
        <v>3764.2220000000002</v>
      </c>
      <c r="R29" s="322"/>
    </row>
    <row r="30" spans="1:18" s="11" customFormat="1" ht="18" customHeight="1">
      <c r="A30" s="22"/>
      <c r="B30" s="9" t="s">
        <v>108</v>
      </c>
      <c r="C30" s="9"/>
      <c r="D30" s="436"/>
      <c r="E30" s="436"/>
      <c r="F30" s="436"/>
      <c r="G30" s="436"/>
      <c r="H30" s="436"/>
      <c r="I30" s="436"/>
      <c r="J30" s="436">
        <v>4.0309999999999997</v>
      </c>
      <c r="K30" s="436">
        <v>4.0309999999999997</v>
      </c>
      <c r="L30" s="436"/>
      <c r="M30" s="436"/>
      <c r="N30" s="436"/>
      <c r="O30" s="436"/>
      <c r="P30" s="436">
        <v>1.704</v>
      </c>
      <c r="Q30" s="124">
        <f>+SUM('A1'!M30,'A2'!R30,K30,O30,P30)</f>
        <v>7222.1390000000001</v>
      </c>
      <c r="R30" s="322"/>
    </row>
    <row r="31" spans="1:18" s="11" customFormat="1" ht="18" customHeight="1">
      <c r="A31" s="23"/>
      <c r="B31" s="24" t="s">
        <v>106</v>
      </c>
      <c r="C31" s="24"/>
      <c r="D31" s="436"/>
      <c r="E31" s="436"/>
      <c r="F31" s="436"/>
      <c r="G31" s="436"/>
      <c r="H31" s="436"/>
      <c r="I31" s="436"/>
      <c r="J31" s="436"/>
      <c r="K31" s="436"/>
      <c r="L31" s="436"/>
      <c r="M31" s="436"/>
      <c r="N31" s="436"/>
      <c r="O31" s="436"/>
      <c r="P31" s="436"/>
      <c r="Q31" s="124">
        <f>+SUM('A1'!M31,'A2'!R31,K31,O31,P31)</f>
        <v>3138.8209999999999</v>
      </c>
      <c r="R31" s="322"/>
    </row>
    <row r="32" spans="1:18" s="11" customFormat="1" ht="18" customHeight="1">
      <c r="A32" s="23"/>
      <c r="B32" s="24" t="s">
        <v>107</v>
      </c>
      <c r="C32" s="24"/>
      <c r="D32" s="436"/>
      <c r="E32" s="436"/>
      <c r="F32" s="436"/>
      <c r="G32" s="436"/>
      <c r="H32" s="436"/>
      <c r="I32" s="436"/>
      <c r="J32" s="436">
        <v>4.0309999999999997</v>
      </c>
      <c r="K32" s="436">
        <v>4.0309999999999997</v>
      </c>
      <c r="L32" s="436"/>
      <c r="M32" s="436"/>
      <c r="N32" s="436"/>
      <c r="O32" s="436"/>
      <c r="P32" s="436">
        <v>1.704</v>
      </c>
      <c r="Q32" s="124">
        <f>+SUM('A1'!M32,'A2'!R32,K32,O32,P32)</f>
        <v>4083.317</v>
      </c>
      <c r="R32" s="322"/>
    </row>
    <row r="33" spans="1:18" s="11" customFormat="1" ht="18" customHeight="1">
      <c r="A33" s="22"/>
      <c r="B33" s="9" t="s">
        <v>109</v>
      </c>
      <c r="C33" s="9"/>
      <c r="D33" s="436"/>
      <c r="E33" s="436"/>
      <c r="F33" s="436">
        <v>1.98</v>
      </c>
      <c r="G33" s="436"/>
      <c r="H33" s="436"/>
      <c r="I33" s="436"/>
      <c r="J33" s="436"/>
      <c r="K33" s="436">
        <v>1.98</v>
      </c>
      <c r="L33" s="436"/>
      <c r="M33" s="436"/>
      <c r="N33" s="436"/>
      <c r="O33" s="436"/>
      <c r="P33" s="436">
        <v>0.27700000000000002</v>
      </c>
      <c r="Q33" s="124">
        <f>+SUM('A1'!M33,'A2'!R33,K33,O33,P33)</f>
        <v>1946.0040000000001</v>
      </c>
      <c r="R33" s="322"/>
    </row>
    <row r="34" spans="1:18" s="19" customFormat="1" ht="18" customHeight="1">
      <c r="A34" s="23"/>
      <c r="B34" s="24" t="s">
        <v>106</v>
      </c>
      <c r="C34" s="24"/>
      <c r="D34" s="436"/>
      <c r="E34" s="436"/>
      <c r="F34" s="436"/>
      <c r="G34" s="436"/>
      <c r="H34" s="436"/>
      <c r="I34" s="436"/>
      <c r="J34" s="436"/>
      <c r="K34" s="436"/>
      <c r="L34" s="436"/>
      <c r="M34" s="436"/>
      <c r="N34" s="436"/>
      <c r="O34" s="436"/>
      <c r="P34" s="436"/>
      <c r="Q34" s="124">
        <f>+SUM('A1'!M34,'A2'!R34,K34,O34,P34)</f>
        <v>1602.5650000000003</v>
      </c>
      <c r="R34" s="322"/>
    </row>
    <row r="35" spans="1:18" s="11" customFormat="1" ht="18" customHeight="1">
      <c r="A35" s="23"/>
      <c r="B35" s="24" t="s">
        <v>107</v>
      </c>
      <c r="C35" s="24"/>
      <c r="D35" s="436"/>
      <c r="E35" s="436"/>
      <c r="F35" s="436">
        <v>1.98</v>
      </c>
      <c r="G35" s="436"/>
      <c r="H35" s="436"/>
      <c r="I35" s="436"/>
      <c r="J35" s="436"/>
      <c r="K35" s="436">
        <v>1.98</v>
      </c>
      <c r="L35" s="436"/>
      <c r="M35" s="436"/>
      <c r="N35" s="436"/>
      <c r="O35" s="436"/>
      <c r="P35" s="436">
        <v>0.27700000000000002</v>
      </c>
      <c r="Q35" s="124">
        <f>+SUM('A1'!M35,'A2'!R35,K35,O35,P35)</f>
        <v>343.43799999999999</v>
      </c>
      <c r="R35" s="322"/>
    </row>
    <row r="36" spans="1:18" s="11" customFormat="1" ht="18" customHeight="1">
      <c r="A36" s="22"/>
      <c r="B36" s="9" t="s">
        <v>110</v>
      </c>
      <c r="C36" s="9"/>
      <c r="D36" s="436">
        <v>13.37</v>
      </c>
      <c r="E36" s="436"/>
      <c r="F36" s="436">
        <v>1.98</v>
      </c>
      <c r="G36" s="436"/>
      <c r="H36" s="436">
        <v>0.13400000000000001</v>
      </c>
      <c r="I36" s="436"/>
      <c r="J36" s="436">
        <v>4.0309999999999997</v>
      </c>
      <c r="K36" s="436">
        <v>19.515000000000001</v>
      </c>
      <c r="L36" s="436">
        <v>3.6389999999999998</v>
      </c>
      <c r="M36" s="436"/>
      <c r="N36" s="436"/>
      <c r="O36" s="436">
        <v>3.6389999999999998</v>
      </c>
      <c r="P36" s="436">
        <v>1.9810000000000001</v>
      </c>
      <c r="Q36" s="124">
        <f>+SUM('A1'!M36,'A2'!R36,K36,O36,P36)</f>
        <v>13109.031999999999</v>
      </c>
      <c r="R36" s="322"/>
    </row>
    <row r="37" spans="1:18" s="11" customFormat="1" ht="18" customHeight="1">
      <c r="A37" s="25"/>
      <c r="B37" s="26" t="s">
        <v>111</v>
      </c>
      <c r="C37" s="26"/>
      <c r="D37" s="436"/>
      <c r="E37" s="436"/>
      <c r="F37" s="436"/>
      <c r="G37" s="436"/>
      <c r="H37" s="436"/>
      <c r="I37" s="436"/>
      <c r="J37" s="436"/>
      <c r="K37" s="436"/>
      <c r="L37" s="436"/>
      <c r="M37" s="436"/>
      <c r="N37" s="436"/>
      <c r="O37" s="436"/>
      <c r="P37" s="436"/>
      <c r="Q37" s="218"/>
      <c r="R37" s="222"/>
    </row>
    <row r="38" spans="1:18" s="11" customFormat="1" ht="18" customHeight="1">
      <c r="A38" s="22"/>
      <c r="B38" s="9" t="s">
        <v>112</v>
      </c>
      <c r="C38" s="9"/>
      <c r="D38" s="436">
        <v>13.37</v>
      </c>
      <c r="E38" s="436"/>
      <c r="F38" s="436">
        <v>1.98</v>
      </c>
      <c r="G38" s="436"/>
      <c r="H38" s="436">
        <v>0.13400000000000001</v>
      </c>
      <c r="I38" s="436"/>
      <c r="J38" s="436">
        <v>4.0309999999999997</v>
      </c>
      <c r="K38" s="436">
        <v>19.515000000000001</v>
      </c>
      <c r="L38" s="436">
        <v>3.6389999999999998</v>
      </c>
      <c r="M38" s="436"/>
      <c r="N38" s="436"/>
      <c r="O38" s="436">
        <v>3.6389999999999998</v>
      </c>
      <c r="P38" s="436">
        <v>1.9810000000000001</v>
      </c>
      <c r="Q38" s="124">
        <f>+SUM('A1'!M38,'A2'!R38,K38,O38,P38)</f>
        <v>2056.1390000000006</v>
      </c>
      <c r="R38" s="322"/>
    </row>
    <row r="39" spans="1:18" s="11" customFormat="1" ht="18" customHeight="1">
      <c r="A39" s="22"/>
      <c r="B39" s="9" t="s">
        <v>113</v>
      </c>
      <c r="C39" s="9"/>
      <c r="D39" s="436"/>
      <c r="E39" s="436"/>
      <c r="F39" s="436"/>
      <c r="G39" s="436"/>
      <c r="H39" s="436"/>
      <c r="I39" s="436"/>
      <c r="J39" s="436"/>
      <c r="K39" s="436"/>
      <c r="L39" s="436"/>
      <c r="M39" s="436"/>
      <c r="N39" s="436"/>
      <c r="O39" s="436"/>
      <c r="P39" s="436"/>
      <c r="Q39" s="124">
        <f>+SUM('A1'!M39,'A2'!R39,K39,O39,P39)</f>
        <v>10505.724</v>
      </c>
      <c r="R39" s="322"/>
    </row>
    <row r="40" spans="1:18" s="11" customFormat="1" ht="18" customHeight="1">
      <c r="A40" s="22"/>
      <c r="B40" s="9" t="s">
        <v>114</v>
      </c>
      <c r="C40" s="9"/>
      <c r="D40" s="436"/>
      <c r="E40" s="436"/>
      <c r="F40" s="436"/>
      <c r="G40" s="436"/>
      <c r="H40" s="436"/>
      <c r="I40" s="436"/>
      <c r="J40" s="436"/>
      <c r="K40" s="436"/>
      <c r="L40" s="436"/>
      <c r="M40" s="436"/>
      <c r="N40" s="436"/>
      <c r="O40" s="436"/>
      <c r="P40" s="436"/>
      <c r="Q40" s="124">
        <f>+SUM('A1'!M40,'A2'!R40,K40,O40,P40)</f>
        <v>547.16699999999992</v>
      </c>
      <c r="R40" s="322"/>
    </row>
    <row r="41" spans="1:18" s="257" customFormat="1" ht="36" customHeight="1">
      <c r="A41" s="254"/>
      <c r="B41" s="255" t="s">
        <v>174</v>
      </c>
      <c r="C41" s="261"/>
      <c r="D41" s="434"/>
      <c r="E41" s="435"/>
      <c r="F41" s="435"/>
      <c r="G41" s="435"/>
      <c r="H41" s="435"/>
      <c r="I41" s="435"/>
      <c r="J41" s="435"/>
      <c r="K41" s="435"/>
      <c r="L41" s="435"/>
      <c r="M41" s="435"/>
      <c r="N41" s="435"/>
      <c r="O41" s="435"/>
      <c r="P41" s="435"/>
      <c r="Q41" s="264"/>
      <c r="R41" s="326"/>
    </row>
    <row r="42" spans="1:18" s="11" customFormat="1" ht="18" customHeight="1">
      <c r="A42" s="22"/>
      <c r="B42" s="9" t="s">
        <v>105</v>
      </c>
      <c r="C42" s="9"/>
      <c r="D42" s="436">
        <v>108.376</v>
      </c>
      <c r="E42" s="436">
        <v>32.313000000000002</v>
      </c>
      <c r="F42" s="436">
        <v>378.66500000000002</v>
      </c>
      <c r="G42" s="436"/>
      <c r="H42" s="436">
        <v>4.6429999999999998</v>
      </c>
      <c r="I42" s="436"/>
      <c r="J42" s="436">
        <v>53.691000000000003</v>
      </c>
      <c r="K42" s="436">
        <v>577.68899999999996</v>
      </c>
      <c r="L42" s="436"/>
      <c r="M42" s="436"/>
      <c r="N42" s="436">
        <v>60.694000000000003</v>
      </c>
      <c r="O42" s="436">
        <v>60.694000000000003</v>
      </c>
      <c r="P42" s="436"/>
      <c r="Q42" s="124">
        <f>+SUM('A1'!M42,'A2'!R42,K42,O42,P42)</f>
        <v>275075.21000000008</v>
      </c>
      <c r="R42" s="322"/>
    </row>
    <row r="43" spans="1:18" s="11" customFormat="1" ht="18" customHeight="1">
      <c r="A43" s="23"/>
      <c r="B43" s="24" t="s">
        <v>106</v>
      </c>
      <c r="C43" s="24"/>
      <c r="D43" s="436">
        <v>108.042</v>
      </c>
      <c r="E43" s="436"/>
      <c r="F43" s="436"/>
      <c r="G43" s="436"/>
      <c r="H43" s="436"/>
      <c r="I43" s="436"/>
      <c r="J43" s="436"/>
      <c r="K43" s="436">
        <v>108.042</v>
      </c>
      <c r="L43" s="436"/>
      <c r="M43" s="436"/>
      <c r="N43" s="436">
        <v>60.694000000000003</v>
      </c>
      <c r="O43" s="436">
        <v>60.694000000000003</v>
      </c>
      <c r="P43" s="436"/>
      <c r="Q43" s="124">
        <f>+SUM('A1'!M43,'A2'!R43,K43,O43,P43)</f>
        <v>133391.84499999997</v>
      </c>
      <c r="R43" s="322"/>
    </row>
    <row r="44" spans="1:18" s="11" customFormat="1" ht="18" customHeight="1">
      <c r="A44" s="23"/>
      <c r="B44" s="24" t="s">
        <v>107</v>
      </c>
      <c r="C44" s="24"/>
      <c r="D44" s="436">
        <v>0.33400000000000002</v>
      </c>
      <c r="E44" s="436">
        <v>32.313000000000002</v>
      </c>
      <c r="F44" s="436">
        <v>378.66500000000002</v>
      </c>
      <c r="G44" s="436"/>
      <c r="H44" s="436">
        <v>4.6429999999999998</v>
      </c>
      <c r="I44" s="436"/>
      <c r="J44" s="436">
        <v>53.691000000000003</v>
      </c>
      <c r="K44" s="436">
        <v>469.64600000000002</v>
      </c>
      <c r="L44" s="436"/>
      <c r="M44" s="436"/>
      <c r="N44" s="436"/>
      <c r="O44" s="436"/>
      <c r="P44" s="436"/>
      <c r="Q44" s="124">
        <f>+SUM('A1'!M44,'A2'!R44,K44,O44,P44)</f>
        <v>141683.36400000003</v>
      </c>
      <c r="R44" s="322"/>
    </row>
    <row r="45" spans="1:18" s="11" customFormat="1" ht="18" customHeight="1">
      <c r="A45" s="22"/>
      <c r="B45" s="9" t="s">
        <v>108</v>
      </c>
      <c r="C45" s="9"/>
      <c r="D45" s="436">
        <v>118.919</v>
      </c>
      <c r="E45" s="436">
        <v>197.994</v>
      </c>
      <c r="F45" s="436">
        <v>404.32900000000001</v>
      </c>
      <c r="G45" s="436">
        <v>14.161</v>
      </c>
      <c r="H45" s="436">
        <v>10.291</v>
      </c>
      <c r="I45" s="436">
        <v>7.4130000000000003</v>
      </c>
      <c r="J45" s="436">
        <v>113.273</v>
      </c>
      <c r="K45" s="436">
        <v>866.38099999999997</v>
      </c>
      <c r="L45" s="436">
        <v>2.7789999999999999</v>
      </c>
      <c r="M45" s="436"/>
      <c r="N45" s="436">
        <v>1.3979999999999999</v>
      </c>
      <c r="O45" s="436">
        <v>4.1779999999999999</v>
      </c>
      <c r="P45" s="436">
        <v>580.32899999999995</v>
      </c>
      <c r="Q45" s="124">
        <f>+SUM('A1'!M45,'A2'!R45,K45,O45,P45)</f>
        <v>178936.25899999999</v>
      </c>
      <c r="R45" s="322"/>
    </row>
    <row r="46" spans="1:18" s="11" customFormat="1" ht="18" customHeight="1">
      <c r="A46" s="23"/>
      <c r="B46" s="24" t="s">
        <v>106</v>
      </c>
      <c r="C46" s="24"/>
      <c r="D46" s="436">
        <v>91.274000000000001</v>
      </c>
      <c r="E46" s="436">
        <v>20.327000000000002</v>
      </c>
      <c r="F46" s="436">
        <v>349.65600000000001</v>
      </c>
      <c r="G46" s="436"/>
      <c r="H46" s="436"/>
      <c r="I46" s="436"/>
      <c r="J46" s="436"/>
      <c r="K46" s="436">
        <v>461.25799999999998</v>
      </c>
      <c r="L46" s="436"/>
      <c r="M46" s="436"/>
      <c r="N46" s="436"/>
      <c r="O46" s="436"/>
      <c r="P46" s="436">
        <v>551.971</v>
      </c>
      <c r="Q46" s="124">
        <f>+SUM('A1'!M46,'A2'!R46,K46,O46,P46)</f>
        <v>113783.398</v>
      </c>
      <c r="R46" s="322"/>
    </row>
    <row r="47" spans="1:18" s="11" customFormat="1" ht="18" customHeight="1">
      <c r="A47" s="23"/>
      <c r="B47" s="24" t="s">
        <v>107</v>
      </c>
      <c r="C47" s="24"/>
      <c r="D47" s="436">
        <v>27.645</v>
      </c>
      <c r="E47" s="436">
        <v>177.667</v>
      </c>
      <c r="F47" s="436">
        <v>54.673000000000002</v>
      </c>
      <c r="G47" s="436">
        <v>14.161</v>
      </c>
      <c r="H47" s="436">
        <v>10.291</v>
      </c>
      <c r="I47" s="436">
        <v>7.4130000000000003</v>
      </c>
      <c r="J47" s="436">
        <v>113.273</v>
      </c>
      <c r="K47" s="436">
        <v>405.12299999999999</v>
      </c>
      <c r="L47" s="436">
        <v>2.7789999999999999</v>
      </c>
      <c r="M47" s="436"/>
      <c r="N47" s="436">
        <v>1.3979999999999999</v>
      </c>
      <c r="O47" s="436">
        <v>4.1779999999999999</v>
      </c>
      <c r="P47" s="436">
        <v>28.358000000000001</v>
      </c>
      <c r="Q47" s="124">
        <f>+SUM('A1'!M47,'A2'!R47,K47,O47,P47)</f>
        <v>65152.861000000004</v>
      </c>
      <c r="R47" s="322"/>
    </row>
    <row r="48" spans="1:18" s="11" customFormat="1" ht="18" customHeight="1">
      <c r="A48" s="22"/>
      <c r="B48" s="9" t="s">
        <v>109</v>
      </c>
      <c r="C48" s="9"/>
      <c r="D48" s="436">
        <v>96.494</v>
      </c>
      <c r="E48" s="436">
        <v>148.875</v>
      </c>
      <c r="F48" s="436">
        <v>168.40600000000001</v>
      </c>
      <c r="G48" s="436"/>
      <c r="H48" s="436"/>
      <c r="I48" s="436"/>
      <c r="J48" s="436"/>
      <c r="K48" s="436">
        <v>413.77499999999998</v>
      </c>
      <c r="L48" s="436"/>
      <c r="M48" s="436"/>
      <c r="N48" s="436">
        <v>98.677999999999997</v>
      </c>
      <c r="O48" s="436">
        <v>98.677999999999997</v>
      </c>
      <c r="P48" s="436">
        <v>19.914000000000001</v>
      </c>
      <c r="Q48" s="124">
        <f>+SUM('A1'!M48,'A2'!R48,K48,O48,P48)</f>
        <v>17845.526000000002</v>
      </c>
      <c r="R48" s="322"/>
    </row>
    <row r="49" spans="1:18" s="11" customFormat="1" ht="18" customHeight="1">
      <c r="A49" s="23"/>
      <c r="B49" s="24" t="s">
        <v>106</v>
      </c>
      <c r="C49" s="24"/>
      <c r="D49" s="436">
        <v>95.82</v>
      </c>
      <c r="E49" s="436">
        <v>148.875</v>
      </c>
      <c r="F49" s="436">
        <v>168.40600000000001</v>
      </c>
      <c r="G49" s="436"/>
      <c r="H49" s="436"/>
      <c r="I49" s="436"/>
      <c r="J49" s="436"/>
      <c r="K49" s="436">
        <v>413.101</v>
      </c>
      <c r="L49" s="436"/>
      <c r="M49" s="436"/>
      <c r="N49" s="436">
        <v>98.677999999999997</v>
      </c>
      <c r="O49" s="436">
        <v>98.677999999999997</v>
      </c>
      <c r="P49" s="436">
        <v>19.914000000000001</v>
      </c>
      <c r="Q49" s="124">
        <f>+SUM('A1'!M49,'A2'!R49,K49,O49,P49)</f>
        <v>6931.3090000000002</v>
      </c>
      <c r="R49" s="322"/>
    </row>
    <row r="50" spans="1:18" s="11" customFormat="1" ht="18" customHeight="1">
      <c r="A50" s="23"/>
      <c r="B50" s="24" t="s">
        <v>107</v>
      </c>
      <c r="C50" s="9"/>
      <c r="D50" s="436">
        <v>0.67400000000000004</v>
      </c>
      <c r="E50" s="436"/>
      <c r="F50" s="436"/>
      <c r="G50" s="436"/>
      <c r="H50" s="436"/>
      <c r="I50" s="436"/>
      <c r="J50" s="436"/>
      <c r="K50" s="436">
        <v>0.67400000000000004</v>
      </c>
      <c r="L50" s="436"/>
      <c r="M50" s="436"/>
      <c r="N50" s="436"/>
      <c r="O50" s="436"/>
      <c r="P50" s="436"/>
      <c r="Q50" s="124">
        <f>+SUM('A1'!M50,'A2'!R50,K50,O50,P50)</f>
        <v>10914.217000000001</v>
      </c>
      <c r="R50" s="322"/>
    </row>
    <row r="51" spans="1:18" s="11" customFormat="1" ht="18" customHeight="1">
      <c r="A51" s="22"/>
      <c r="B51" s="9" t="s">
        <v>110</v>
      </c>
      <c r="C51" s="9"/>
      <c r="D51" s="436">
        <v>323.78899999999999</v>
      </c>
      <c r="E51" s="436">
        <v>379.18200000000002</v>
      </c>
      <c r="F51" s="436">
        <v>951.4</v>
      </c>
      <c r="G51" s="436">
        <v>14.161</v>
      </c>
      <c r="H51" s="436">
        <v>14.935</v>
      </c>
      <c r="I51" s="436">
        <v>7.4130000000000003</v>
      </c>
      <c r="J51" s="436">
        <v>166.964</v>
      </c>
      <c r="K51" s="436">
        <v>1857.8440000000001</v>
      </c>
      <c r="L51" s="436">
        <v>2.7789999999999999</v>
      </c>
      <c r="M51" s="436"/>
      <c r="N51" s="436">
        <v>160.77000000000001</v>
      </c>
      <c r="O51" s="436">
        <v>163.54900000000001</v>
      </c>
      <c r="P51" s="436">
        <v>600.24300000000005</v>
      </c>
      <c r="Q51" s="124">
        <f>+SUM('A1'!M51,'A2'!R51,K51,O51,P51)</f>
        <v>471856.99499999994</v>
      </c>
      <c r="R51" s="322"/>
    </row>
    <row r="52" spans="1:18" s="11" customFormat="1" ht="18" customHeight="1">
      <c r="A52" s="25"/>
      <c r="B52" s="26" t="s">
        <v>111</v>
      </c>
      <c r="C52" s="26"/>
      <c r="D52" s="436"/>
      <c r="E52" s="436"/>
      <c r="F52" s="436"/>
      <c r="G52" s="436"/>
      <c r="H52" s="436"/>
      <c r="I52" s="436"/>
      <c r="J52" s="436"/>
      <c r="K52" s="436"/>
      <c r="L52" s="436"/>
      <c r="M52" s="436"/>
      <c r="N52" s="436"/>
      <c r="O52" s="436"/>
      <c r="P52" s="436"/>
      <c r="Q52" s="218"/>
      <c r="R52" s="222"/>
    </row>
    <row r="53" spans="1:18" s="11" customFormat="1" ht="18" customHeight="1">
      <c r="A53" s="22"/>
      <c r="B53" s="9" t="s">
        <v>112</v>
      </c>
      <c r="C53" s="9"/>
      <c r="D53" s="436">
        <v>316.26900000000001</v>
      </c>
      <c r="E53" s="436">
        <v>309.58199999999999</v>
      </c>
      <c r="F53" s="436">
        <v>937.92100000000005</v>
      </c>
      <c r="G53" s="436">
        <v>12.643000000000001</v>
      </c>
      <c r="H53" s="436">
        <v>14.131</v>
      </c>
      <c r="I53" s="436">
        <v>6.3940000000000001</v>
      </c>
      <c r="J53" s="436">
        <v>163.827</v>
      </c>
      <c r="K53" s="436">
        <v>1760.7670000000001</v>
      </c>
      <c r="L53" s="436">
        <v>2.7789999999999999</v>
      </c>
      <c r="M53" s="436"/>
      <c r="N53" s="436">
        <v>160.77000000000001</v>
      </c>
      <c r="O53" s="436">
        <v>163.54900000000001</v>
      </c>
      <c r="P53" s="436">
        <v>599.77599999999995</v>
      </c>
      <c r="Q53" s="124">
        <f>+SUM('A1'!M53,'A2'!R53,K53,O53,P53)</f>
        <v>458265.38999999996</v>
      </c>
      <c r="R53" s="322"/>
    </row>
    <row r="54" spans="1:18" s="11" customFormat="1" ht="18" customHeight="1">
      <c r="A54" s="22"/>
      <c r="B54" s="9" t="s">
        <v>113</v>
      </c>
      <c r="C54" s="9"/>
      <c r="D54" s="436">
        <v>7.52</v>
      </c>
      <c r="E54" s="436">
        <v>69.599999999999994</v>
      </c>
      <c r="F54" s="436">
        <v>13.478999999999999</v>
      </c>
      <c r="G54" s="436">
        <v>1.518</v>
      </c>
      <c r="H54" s="436">
        <v>0.80400000000000005</v>
      </c>
      <c r="I54" s="436">
        <v>1.0189999999999999</v>
      </c>
      <c r="J54" s="436">
        <v>3.1379999999999999</v>
      </c>
      <c r="K54" s="436">
        <v>97.076999999999998</v>
      </c>
      <c r="L54" s="436"/>
      <c r="M54" s="436"/>
      <c r="N54" s="436"/>
      <c r="O54" s="436"/>
      <c r="P54" s="436">
        <v>0.46700000000000003</v>
      </c>
      <c r="Q54" s="124">
        <f>+SUM('A1'!M54,'A2'!R54,K54,O54,P54)</f>
        <v>13234.404999999999</v>
      </c>
      <c r="R54" s="322"/>
    </row>
    <row r="55" spans="1:18" s="11" customFormat="1" ht="18" customHeight="1">
      <c r="A55" s="27"/>
      <c r="B55" s="28" t="s">
        <v>114</v>
      </c>
      <c r="C55" s="28"/>
      <c r="D55" s="436"/>
      <c r="E55" s="436"/>
      <c r="F55" s="436"/>
      <c r="G55" s="436"/>
      <c r="H55" s="436"/>
      <c r="I55" s="436"/>
      <c r="J55" s="436"/>
      <c r="K55" s="436"/>
      <c r="L55" s="436"/>
      <c r="M55" s="436"/>
      <c r="N55" s="436"/>
      <c r="O55" s="436"/>
      <c r="P55" s="436"/>
      <c r="Q55" s="125">
        <f>+SUM('A1'!M55,'A2'!R55,K55,O55,P55)</f>
        <v>357.19799999999998</v>
      </c>
      <c r="R55" s="322"/>
    </row>
    <row r="56" spans="1:18" s="11" customFormat="1" ht="110.25" customHeight="1">
      <c r="A56" s="557" t="s">
        <v>164</v>
      </c>
      <c r="B56" s="557"/>
      <c r="C56" s="557"/>
      <c r="D56" s="557"/>
      <c r="E56" s="557"/>
      <c r="F56" s="557"/>
      <c r="G56" s="557"/>
      <c r="H56" s="557"/>
      <c r="I56" s="557"/>
      <c r="J56" s="557"/>
      <c r="K56" s="557"/>
      <c r="L56" s="557"/>
      <c r="M56" s="557"/>
      <c r="N56" s="557"/>
      <c r="O56" s="557"/>
      <c r="P56" s="557"/>
      <c r="Q56" s="557"/>
      <c r="R56" s="313"/>
    </row>
    <row r="57" spans="1:18" s="11" customFormat="1" ht="18">
      <c r="A57" s="37"/>
      <c r="B57" s="9"/>
      <c r="C57" s="9"/>
    </row>
    <row r="58" spans="1:18" s="11" customFormat="1" ht="18">
      <c r="A58" s="88"/>
      <c r="B58" s="9"/>
      <c r="C58" s="9"/>
    </row>
    <row r="59" spans="1:18" s="34" customFormat="1" ht="18">
      <c r="A59" s="37"/>
      <c r="B59" s="38"/>
      <c r="C59" s="38"/>
      <c r="D59" s="39"/>
      <c r="E59" s="39"/>
      <c r="F59" s="39"/>
      <c r="G59" s="39"/>
      <c r="H59" s="39"/>
      <c r="I59" s="39"/>
      <c r="J59" s="39"/>
      <c r="K59" s="39"/>
      <c r="L59" s="39"/>
      <c r="M59" s="39"/>
      <c r="N59" s="39"/>
      <c r="O59" s="39"/>
      <c r="P59" s="39"/>
      <c r="Q59" s="39"/>
      <c r="R59" s="39"/>
    </row>
    <row r="60" spans="1:18" s="30" customFormat="1" ht="18.75">
      <c r="A60" s="37"/>
      <c r="B60" s="38"/>
      <c r="C60" s="38"/>
      <c r="D60" s="40"/>
      <c r="E60" s="40"/>
      <c r="F60" s="40"/>
      <c r="G60" s="40"/>
      <c r="H60" s="40"/>
      <c r="I60" s="40"/>
      <c r="J60" s="40"/>
      <c r="K60" s="40"/>
      <c r="L60" s="40"/>
      <c r="M60" s="40"/>
      <c r="N60" s="40"/>
      <c r="O60" s="40"/>
      <c r="P60" s="40"/>
      <c r="Q60" s="3"/>
      <c r="R60" s="3"/>
    </row>
    <row r="61" spans="1:18" ht="18">
      <c r="A61" s="37"/>
    </row>
    <row r="62" spans="1:18" ht="18">
      <c r="A62" s="37"/>
    </row>
    <row r="63" spans="1:18" ht="13.5" customHeight="1">
      <c r="A63" s="248"/>
    </row>
    <row r="64" spans="1:18" ht="15">
      <c r="A64" s="304"/>
    </row>
    <row r="65"/>
    <row r="66"/>
    <row r="67"/>
    <row r="68"/>
  </sheetData>
  <mergeCells count="22">
    <mergeCell ref="B3:Q3"/>
    <mergeCell ref="B4:Q4"/>
    <mergeCell ref="B6:Q6"/>
    <mergeCell ref="B7:Q7"/>
    <mergeCell ref="A56:Q56"/>
    <mergeCell ref="F13:F14"/>
    <mergeCell ref="G13:G14"/>
    <mergeCell ref="M13:M14"/>
    <mergeCell ref="N13:N14"/>
    <mergeCell ref="L13:L14"/>
    <mergeCell ref="D13:D14"/>
    <mergeCell ref="E13:E14"/>
    <mergeCell ref="B8:Q8"/>
    <mergeCell ref="D10:Q10"/>
    <mergeCell ref="K13:K14"/>
    <mergeCell ref="Q12:Q14"/>
    <mergeCell ref="O13:O14"/>
    <mergeCell ref="L12:O12"/>
    <mergeCell ref="H13:H14"/>
    <mergeCell ref="I13:I14"/>
    <mergeCell ref="J13:J14"/>
    <mergeCell ref="P12:P14"/>
  </mergeCells>
  <phoneticPr fontId="0" type="noConversion"/>
  <conditionalFormatting sqref="D38:Q40 D27:Q36 D16:Q25 D53:Q55 D42:Q51">
    <cfRule type="expression" dxfId="23" priority="1" stopIfTrue="1">
      <formula>AND(D16&lt;&gt;"",OR(D16&lt;0,NOT(ISNUMBER(D16))))</formula>
    </cfRule>
  </conditionalFormatting>
  <conditionalFormatting sqref="D10:Q10">
    <cfRule type="expression" dxfId="22" priority="2" stopIfTrue="1">
      <formula>COUNTA(D16:Q55)&lt;&gt;COUNTIF(D16:Q55,"&gt;=0")</formula>
    </cfRule>
  </conditionalFormatting>
  <pageMargins left="0.75" right="0.75" top="1" bottom="1" header="0.5" footer="0.5"/>
  <pageSetup paperSize="9" scale="47" orientation="portrait" r:id="rId1"/>
  <headerFooter alignWithMargins="0">
    <oddFooter>&amp;C2010 Triennial Central Bank Survey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outlinePr summaryBelow="0" summaryRight="0"/>
    <pageSetUpPr fitToPage="1"/>
  </sheetPr>
  <dimension ref="A1:AP67"/>
  <sheetViews>
    <sheetView zoomScale="70" zoomScaleNormal="75" zoomScaleSheetLayoutView="50" workbookViewId="0">
      <pane xSplit="3" ySplit="14" topLeftCell="AH15" activePane="bottomRight" state="frozen"/>
      <selection activeCell="M22" sqref="M22"/>
      <selection pane="topRight" activeCell="M22" sqref="M22"/>
      <selection pane="bottomLeft" activeCell="M22" sqref="M22"/>
      <selection pane="bottomRight" activeCell="M22" sqref="M22"/>
    </sheetView>
  </sheetViews>
  <sheetFormatPr defaultRowHeight="12" zeroHeight="1"/>
  <cols>
    <col min="1" max="1" width="1.7109375" style="82" customWidth="1"/>
    <col min="2" max="2" width="44.140625" style="82" customWidth="1"/>
    <col min="3" max="3" width="33.28515625" style="82" customWidth="1"/>
    <col min="4" max="4" width="7.42578125" style="82" customWidth="1"/>
    <col min="5" max="5" width="7.140625" style="82" bestFit="1" customWidth="1"/>
    <col min="6" max="6" width="7.7109375" style="82" customWidth="1"/>
    <col min="7" max="7" width="8.140625" style="82" bestFit="1" customWidth="1"/>
    <col min="8" max="8" width="6.85546875" style="82" bestFit="1" customWidth="1"/>
    <col min="9" max="9" width="7.7109375" style="82" bestFit="1" customWidth="1"/>
    <col min="10" max="10" width="7.42578125" style="82" customWidth="1"/>
    <col min="11" max="12" width="7.140625" style="82" customWidth="1"/>
    <col min="13" max="13" width="6.85546875" style="82" bestFit="1" customWidth="1"/>
    <col min="14" max="14" width="7.42578125" style="82" customWidth="1"/>
    <col min="15" max="16" width="7.140625" style="82" customWidth="1"/>
    <col min="17" max="17" width="6.5703125" style="82" customWidth="1"/>
    <col min="18" max="18" width="5.85546875" style="82" bestFit="1" customWidth="1"/>
    <col min="19" max="19" width="6.5703125" style="82" customWidth="1"/>
    <col min="20" max="20" width="6.85546875" style="82" customWidth="1"/>
    <col min="21" max="21" width="8" style="82" customWidth="1"/>
    <col min="22" max="22" width="6.42578125" style="82" customWidth="1"/>
    <col min="23" max="23" width="6.5703125" style="82" customWidth="1"/>
    <col min="24" max="25" width="8.140625" style="82" customWidth="1"/>
    <col min="26" max="27" width="7.42578125" style="82" customWidth="1"/>
    <col min="28" max="28" width="7.140625" style="82" customWidth="1"/>
    <col min="29" max="30" width="6.85546875" style="82" customWidth="1"/>
    <col min="31" max="32" width="7.7109375" style="82" customWidth="1"/>
    <col min="33" max="33" width="7.42578125" style="82" customWidth="1"/>
    <col min="34" max="34" width="6.85546875" style="82" customWidth="1"/>
    <col min="35" max="35" width="7.42578125" style="82" customWidth="1"/>
    <col min="36" max="36" width="6.85546875" style="82" customWidth="1"/>
    <col min="37" max="37" width="7.140625" style="82" customWidth="1"/>
    <col min="38" max="38" width="8" style="82" customWidth="1"/>
    <col min="39" max="41" width="7.42578125" style="82" customWidth="1"/>
    <col min="42" max="42" width="10.5703125" style="203" customWidth="1"/>
    <col min="43" max="16384" width="9.140625" style="82"/>
  </cols>
  <sheetData>
    <row r="1" spans="1:42" s="4" customFormat="1" ht="18" customHeight="1">
      <c r="A1" s="126" t="s">
        <v>118</v>
      </c>
      <c r="B1" s="127"/>
      <c r="C1" s="127"/>
      <c r="D1" s="128"/>
      <c r="E1" s="128"/>
      <c r="F1" s="128"/>
      <c r="G1" s="128"/>
      <c r="H1" s="128"/>
      <c r="I1" s="128"/>
      <c r="J1" s="128"/>
      <c r="K1" s="128"/>
      <c r="L1" s="128"/>
      <c r="M1" s="128"/>
      <c r="N1" s="129"/>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1"/>
    </row>
    <row r="2" spans="1:42" s="4" customFormat="1" ht="18" customHeight="1">
      <c r="A2" s="126"/>
      <c r="B2" s="127"/>
      <c r="C2" s="127"/>
      <c r="D2" s="128"/>
      <c r="E2" s="128"/>
      <c r="F2" s="128"/>
      <c r="G2" s="128"/>
      <c r="H2" s="128"/>
      <c r="I2" s="128"/>
      <c r="J2" s="128"/>
      <c r="K2" s="128"/>
      <c r="L2" s="128"/>
      <c r="M2" s="128"/>
      <c r="N2" s="129"/>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1"/>
    </row>
    <row r="3" spans="1:42" s="4" customFormat="1" ht="18" customHeight="1">
      <c r="A3" s="126"/>
      <c r="B3" s="127"/>
      <c r="C3" s="127"/>
      <c r="D3" s="128"/>
      <c r="E3" s="128"/>
      <c r="F3" s="128"/>
      <c r="G3" s="128"/>
      <c r="H3" s="128"/>
      <c r="I3" s="128"/>
      <c r="J3" s="128"/>
      <c r="K3" s="128"/>
      <c r="L3" s="128"/>
      <c r="M3" s="128"/>
      <c r="N3" s="129"/>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1"/>
    </row>
    <row r="4" spans="1:42" s="4" customFormat="1" ht="18" customHeight="1">
      <c r="A4" s="132"/>
      <c r="B4" s="562" t="s">
        <v>92</v>
      </c>
      <c r="C4" s="562"/>
      <c r="D4" s="562"/>
      <c r="E4" s="562"/>
      <c r="F4" s="562"/>
      <c r="G4" s="562"/>
      <c r="H4" s="562"/>
      <c r="I4" s="562"/>
      <c r="J4" s="562"/>
      <c r="K4" s="562"/>
      <c r="L4" s="562"/>
      <c r="M4" s="562"/>
      <c r="N4" s="562"/>
      <c r="O4" s="562"/>
      <c r="P4" s="562"/>
      <c r="Q4" s="562"/>
      <c r="R4" s="562"/>
      <c r="S4" s="562"/>
      <c r="T4" s="562"/>
      <c r="U4" s="562"/>
      <c r="V4" s="562"/>
      <c r="W4" s="562"/>
      <c r="X4" s="562"/>
      <c r="Y4" s="562"/>
      <c r="Z4" s="562"/>
      <c r="AA4" s="562"/>
      <c r="AB4" s="562"/>
      <c r="AC4" s="562"/>
      <c r="AD4" s="562"/>
      <c r="AE4" s="562"/>
      <c r="AF4" s="562"/>
      <c r="AG4" s="562"/>
      <c r="AH4" s="562"/>
      <c r="AI4" s="562"/>
      <c r="AJ4" s="562"/>
      <c r="AK4" s="562"/>
      <c r="AL4" s="562"/>
      <c r="AM4" s="562"/>
      <c r="AN4" s="562"/>
      <c r="AO4" s="562"/>
      <c r="AP4" s="562"/>
    </row>
    <row r="5" spans="1:42" s="4" customFormat="1" ht="18.75">
      <c r="A5" s="136"/>
      <c r="B5" s="562" t="s">
        <v>93</v>
      </c>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c r="AF5" s="562"/>
      <c r="AG5" s="562"/>
      <c r="AH5" s="562"/>
      <c r="AI5" s="562"/>
      <c r="AJ5" s="562"/>
      <c r="AK5" s="562"/>
      <c r="AL5" s="562"/>
      <c r="AM5" s="562"/>
      <c r="AN5" s="562"/>
      <c r="AO5" s="562"/>
      <c r="AP5" s="562"/>
    </row>
    <row r="6" spans="1:42" s="4" customFormat="1" ht="18.75">
      <c r="A6" s="136"/>
      <c r="B6" s="265"/>
      <c r="C6" s="303"/>
      <c r="D6" s="133"/>
      <c r="E6" s="133"/>
      <c r="F6" s="133"/>
      <c r="G6" s="133"/>
      <c r="H6" s="133"/>
      <c r="I6" s="133"/>
      <c r="J6" s="133"/>
      <c r="K6" s="133"/>
      <c r="L6" s="137"/>
      <c r="M6" s="130"/>
      <c r="N6" s="130"/>
      <c r="O6" s="138"/>
      <c r="P6" s="135"/>
      <c r="Q6" s="135"/>
      <c r="R6" s="135"/>
      <c r="S6" s="135"/>
      <c r="T6" s="135"/>
      <c r="U6" s="135"/>
      <c r="V6" s="135"/>
      <c r="W6" s="130"/>
      <c r="X6" s="130"/>
      <c r="Y6" s="130"/>
      <c r="Z6" s="130"/>
      <c r="AA6" s="130"/>
      <c r="AB6" s="130"/>
      <c r="AC6" s="130"/>
      <c r="AD6" s="130"/>
      <c r="AE6" s="130"/>
      <c r="AF6" s="130"/>
      <c r="AG6" s="130"/>
      <c r="AH6" s="130"/>
      <c r="AI6" s="130"/>
      <c r="AJ6" s="130"/>
      <c r="AK6" s="130"/>
      <c r="AL6" s="130"/>
      <c r="AM6" s="130"/>
      <c r="AN6" s="130"/>
      <c r="AO6" s="130"/>
      <c r="AP6" s="131"/>
    </row>
    <row r="7" spans="1:42" s="4" customFormat="1" ht="18.75">
      <c r="A7" s="136"/>
      <c r="B7" s="562" t="s">
        <v>128</v>
      </c>
      <c r="C7" s="562"/>
      <c r="D7" s="562"/>
      <c r="E7" s="562"/>
      <c r="F7" s="562"/>
      <c r="G7" s="562"/>
      <c r="H7" s="562"/>
      <c r="I7" s="562"/>
      <c r="J7" s="562"/>
      <c r="K7" s="562"/>
      <c r="L7" s="562"/>
      <c r="M7" s="562"/>
      <c r="N7" s="562"/>
      <c r="O7" s="562"/>
      <c r="P7" s="562"/>
      <c r="Q7" s="562"/>
      <c r="R7" s="562"/>
      <c r="S7" s="562"/>
      <c r="T7" s="562"/>
      <c r="U7" s="562"/>
      <c r="V7" s="562"/>
      <c r="W7" s="562"/>
      <c r="X7" s="562"/>
      <c r="Y7" s="562"/>
      <c r="Z7" s="562"/>
      <c r="AA7" s="562"/>
      <c r="AB7" s="562"/>
      <c r="AC7" s="562"/>
      <c r="AD7" s="562"/>
      <c r="AE7" s="562"/>
      <c r="AF7" s="562"/>
      <c r="AG7" s="562"/>
      <c r="AH7" s="562"/>
      <c r="AI7" s="562"/>
      <c r="AJ7" s="562"/>
      <c r="AK7" s="562"/>
      <c r="AL7" s="562"/>
      <c r="AM7" s="562"/>
      <c r="AN7" s="562"/>
      <c r="AO7" s="562"/>
      <c r="AP7" s="562"/>
    </row>
    <row r="8" spans="1:42" s="4" customFormat="1" ht="18.75">
      <c r="A8" s="139"/>
      <c r="B8" s="562" t="s">
        <v>213</v>
      </c>
      <c r="C8" s="562"/>
      <c r="D8" s="562"/>
      <c r="E8" s="562"/>
      <c r="F8" s="562"/>
      <c r="G8" s="562"/>
      <c r="H8" s="562"/>
      <c r="I8" s="562"/>
      <c r="J8" s="562"/>
      <c r="K8" s="562"/>
      <c r="L8" s="562"/>
      <c r="M8" s="562"/>
      <c r="N8" s="562"/>
      <c r="O8" s="562"/>
      <c r="P8" s="562"/>
      <c r="Q8" s="562"/>
      <c r="R8" s="562"/>
      <c r="S8" s="562"/>
      <c r="T8" s="562"/>
      <c r="U8" s="562"/>
      <c r="V8" s="562"/>
      <c r="W8" s="562"/>
      <c r="X8" s="562"/>
      <c r="Y8" s="562"/>
      <c r="Z8" s="562"/>
      <c r="AA8" s="562"/>
      <c r="AB8" s="562"/>
      <c r="AC8" s="562"/>
      <c r="AD8" s="562"/>
      <c r="AE8" s="562"/>
      <c r="AF8" s="562"/>
      <c r="AG8" s="562"/>
      <c r="AH8" s="562"/>
      <c r="AI8" s="562"/>
      <c r="AJ8" s="562"/>
      <c r="AK8" s="562"/>
      <c r="AL8" s="562"/>
      <c r="AM8" s="562"/>
      <c r="AN8" s="562"/>
      <c r="AO8" s="562"/>
      <c r="AP8" s="562"/>
    </row>
    <row r="9" spans="1:42" s="4" customFormat="1" ht="18.75" customHeight="1">
      <c r="A9" s="144"/>
      <c r="B9" s="568" t="s">
        <v>94</v>
      </c>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N9" s="568"/>
      <c r="AO9" s="568"/>
      <c r="AP9" s="568"/>
    </row>
    <row r="10" spans="1:42" s="4" customFormat="1" ht="11.25" customHeight="1">
      <c r="A10" s="144"/>
      <c r="B10" s="253"/>
      <c r="C10" s="253"/>
      <c r="D10" s="140"/>
      <c r="E10" s="141"/>
      <c r="F10" s="133"/>
      <c r="G10" s="133"/>
      <c r="H10" s="133"/>
      <c r="I10" s="133"/>
      <c r="J10" s="133"/>
      <c r="K10" s="133"/>
      <c r="L10" s="137"/>
      <c r="M10" s="142"/>
      <c r="N10" s="130"/>
      <c r="O10" s="146"/>
      <c r="P10" s="143"/>
      <c r="Q10" s="143"/>
      <c r="R10" s="143"/>
      <c r="S10" s="143"/>
      <c r="T10" s="143"/>
      <c r="U10" s="143"/>
      <c r="V10" s="143"/>
      <c r="W10" s="130"/>
      <c r="X10" s="130"/>
      <c r="Y10" s="130"/>
      <c r="Z10" s="130"/>
      <c r="AA10" s="130"/>
      <c r="AB10" s="130"/>
      <c r="AC10" s="130"/>
      <c r="AD10" s="130"/>
      <c r="AE10" s="130"/>
      <c r="AF10" s="130"/>
      <c r="AG10" s="130"/>
      <c r="AH10" s="130"/>
      <c r="AI10" s="130"/>
      <c r="AJ10" s="130"/>
      <c r="AK10" s="130"/>
      <c r="AL10" s="130"/>
      <c r="AM10" s="130"/>
      <c r="AN10" s="130"/>
      <c r="AO10" s="130"/>
      <c r="AP10" s="131"/>
    </row>
    <row r="11" spans="1:42" s="4" customFormat="1" ht="51" customHeight="1">
      <c r="A11" s="145"/>
      <c r="B11" s="563" t="s">
        <v>0</v>
      </c>
      <c r="C11" s="564"/>
      <c r="D11" s="133"/>
      <c r="E11" s="133"/>
      <c r="F11" s="141"/>
      <c r="G11" s="140"/>
      <c r="H11" s="133"/>
      <c r="I11" s="133"/>
      <c r="J11" s="133"/>
      <c r="K11" s="133"/>
      <c r="L11" s="137"/>
      <c r="M11" s="142"/>
      <c r="N11" s="130"/>
      <c r="P11" s="143"/>
      <c r="Q11" s="143"/>
      <c r="R11" s="143"/>
      <c r="S11" s="143"/>
      <c r="T11" s="143"/>
      <c r="U11" s="143"/>
      <c r="V11" s="143"/>
      <c r="W11" s="130"/>
      <c r="X11" s="130"/>
      <c r="Y11" s="130"/>
      <c r="Z11" s="130"/>
      <c r="AA11" s="130"/>
      <c r="AB11" s="130"/>
      <c r="AC11" s="130"/>
      <c r="AD11" s="130"/>
      <c r="AE11" s="130"/>
      <c r="AF11" s="130"/>
      <c r="AG11" s="130"/>
      <c r="AH11" s="130"/>
      <c r="AI11" s="130"/>
      <c r="AJ11" s="130"/>
      <c r="AK11" s="130"/>
      <c r="AL11" s="140"/>
      <c r="AM11" s="130"/>
      <c r="AN11" s="130"/>
      <c r="AO11" s="130"/>
      <c r="AP11" s="131"/>
    </row>
    <row r="12" spans="1:42" s="4" customFormat="1" ht="14.25" customHeight="1">
      <c r="A12" s="130"/>
      <c r="B12" s="130"/>
      <c r="C12" s="130"/>
      <c r="D12" s="133"/>
      <c r="E12" s="133"/>
      <c r="F12" s="140"/>
      <c r="G12" s="140"/>
      <c r="H12" s="133"/>
      <c r="I12" s="133"/>
      <c r="J12" s="133"/>
      <c r="K12" s="133"/>
      <c r="L12" s="137"/>
      <c r="M12" s="130"/>
      <c r="N12" s="130"/>
      <c r="P12" s="143"/>
      <c r="Q12" s="143"/>
      <c r="R12" s="143"/>
      <c r="S12" s="143"/>
      <c r="T12" s="143"/>
      <c r="U12" s="143"/>
      <c r="V12" s="143"/>
      <c r="W12" s="130"/>
      <c r="X12" s="130"/>
      <c r="Y12" s="130"/>
      <c r="Z12" s="130"/>
      <c r="AA12" s="130"/>
      <c r="AB12" s="130"/>
      <c r="AC12" s="130"/>
      <c r="AD12" s="130"/>
      <c r="AE12" s="130"/>
      <c r="AF12" s="130"/>
      <c r="AG12" s="130"/>
      <c r="AH12" s="130"/>
      <c r="AI12" s="130"/>
      <c r="AJ12" s="130"/>
      <c r="AK12" s="130"/>
      <c r="AL12" s="140"/>
      <c r="AM12" s="130"/>
      <c r="AN12" s="130"/>
      <c r="AO12" s="130"/>
      <c r="AP12" s="131"/>
    </row>
    <row r="13" spans="1:42" s="11" customFormat="1" ht="27.95" customHeight="1">
      <c r="A13" s="147"/>
      <c r="B13" s="148" t="s">
        <v>95</v>
      </c>
      <c r="C13" s="149"/>
      <c r="D13" s="565" t="s">
        <v>165</v>
      </c>
      <c r="E13" s="566"/>
      <c r="F13" s="566"/>
      <c r="G13" s="566"/>
      <c r="H13" s="566"/>
      <c r="I13" s="566"/>
      <c r="J13" s="566"/>
      <c r="K13" s="566"/>
      <c r="L13" s="566"/>
      <c r="M13" s="566"/>
      <c r="N13" s="566"/>
      <c r="O13" s="566"/>
      <c r="P13" s="566"/>
      <c r="Q13" s="566"/>
      <c r="R13" s="566"/>
      <c r="S13" s="566"/>
      <c r="T13" s="566"/>
      <c r="U13" s="566"/>
      <c r="V13" s="566"/>
      <c r="W13" s="566"/>
      <c r="X13" s="566"/>
      <c r="Y13" s="566"/>
      <c r="Z13" s="566"/>
      <c r="AA13" s="566"/>
      <c r="AB13" s="566"/>
      <c r="AC13" s="566"/>
      <c r="AD13" s="566"/>
      <c r="AE13" s="566"/>
      <c r="AF13" s="566"/>
      <c r="AG13" s="566"/>
      <c r="AH13" s="566"/>
      <c r="AI13" s="566"/>
      <c r="AJ13" s="566"/>
      <c r="AK13" s="566"/>
      <c r="AL13" s="566"/>
      <c r="AM13" s="566"/>
      <c r="AN13" s="566"/>
      <c r="AO13" s="566"/>
      <c r="AP13" s="567"/>
    </row>
    <row r="14" spans="1:42" s="11" customFormat="1" ht="27.95" customHeight="1">
      <c r="A14" s="150"/>
      <c r="B14" s="151"/>
      <c r="C14" s="151"/>
      <c r="D14" s="152" t="s">
        <v>99</v>
      </c>
      <c r="E14" s="152" t="s">
        <v>100</v>
      </c>
      <c r="F14" s="152" t="s">
        <v>101</v>
      </c>
      <c r="G14" s="152" t="s">
        <v>102</v>
      </c>
      <c r="H14" s="152" t="s">
        <v>130</v>
      </c>
      <c r="I14" s="152" t="s">
        <v>184</v>
      </c>
      <c r="J14" s="152" t="s">
        <v>88</v>
      </c>
      <c r="K14" s="152" t="s">
        <v>185</v>
      </c>
      <c r="L14" s="152" t="s">
        <v>131</v>
      </c>
      <c r="M14" s="152" t="s">
        <v>179</v>
      </c>
      <c r="N14" s="152" t="s">
        <v>144</v>
      </c>
      <c r="O14" s="152" t="s">
        <v>186</v>
      </c>
      <c r="P14" s="152" t="s">
        <v>132</v>
      </c>
      <c r="Q14" s="152" t="s">
        <v>129</v>
      </c>
      <c r="R14" s="152" t="s">
        <v>187</v>
      </c>
      <c r="S14" s="152" t="s">
        <v>133</v>
      </c>
      <c r="T14" s="152" t="s">
        <v>134</v>
      </c>
      <c r="U14" s="152" t="s">
        <v>145</v>
      </c>
      <c r="V14" s="152" t="s">
        <v>188</v>
      </c>
      <c r="W14" s="152" t="s">
        <v>146</v>
      </c>
      <c r="X14" s="153" t="s">
        <v>135</v>
      </c>
      <c r="Y14" s="153" t="s">
        <v>189</v>
      </c>
      <c r="Z14" s="153" t="s">
        <v>190</v>
      </c>
      <c r="AA14" s="153" t="s">
        <v>136</v>
      </c>
      <c r="AB14" s="153" t="s">
        <v>191</v>
      </c>
      <c r="AC14" s="153" t="s">
        <v>149</v>
      </c>
      <c r="AD14" s="153" t="s">
        <v>147</v>
      </c>
      <c r="AE14" s="153" t="s">
        <v>192</v>
      </c>
      <c r="AF14" s="154" t="s">
        <v>137</v>
      </c>
      <c r="AG14" s="153" t="s">
        <v>138</v>
      </c>
      <c r="AH14" s="153" t="s">
        <v>89</v>
      </c>
      <c r="AI14" s="153" t="s">
        <v>139</v>
      </c>
      <c r="AJ14" s="153" t="s">
        <v>193</v>
      </c>
      <c r="AK14" s="153" t="s">
        <v>150</v>
      </c>
      <c r="AL14" s="153" t="s">
        <v>140</v>
      </c>
      <c r="AM14" s="153" t="s">
        <v>141</v>
      </c>
      <c r="AN14" s="153" t="s">
        <v>142</v>
      </c>
      <c r="AO14" s="153" t="s">
        <v>143</v>
      </c>
      <c r="AP14" s="153" t="s">
        <v>194</v>
      </c>
    </row>
    <row r="15" spans="1:42" s="257" customFormat="1" ht="35.25" customHeight="1">
      <c r="A15" s="266"/>
      <c r="B15" s="267" t="s">
        <v>148</v>
      </c>
      <c r="C15" s="268"/>
      <c r="D15" s="434"/>
      <c r="E15" s="435"/>
      <c r="F15" s="435"/>
      <c r="G15" s="435"/>
      <c r="H15" s="435"/>
      <c r="I15" s="435"/>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5"/>
      <c r="AM15" s="435"/>
      <c r="AN15" s="435"/>
      <c r="AO15" s="435"/>
      <c r="AP15" s="437"/>
    </row>
    <row r="16" spans="1:42" s="11" customFormat="1" ht="18" customHeight="1">
      <c r="A16" s="50"/>
      <c r="B16" s="5" t="s">
        <v>105</v>
      </c>
      <c r="C16" s="48"/>
      <c r="D16" s="436">
        <v>732.27599999999995</v>
      </c>
      <c r="E16" s="436">
        <v>56.655999999999999</v>
      </c>
      <c r="F16" s="436">
        <v>0.54800000000000004</v>
      </c>
      <c r="G16" s="436">
        <v>5.2119999999999997</v>
      </c>
      <c r="H16" s="436"/>
      <c r="I16" s="436"/>
      <c r="J16" s="436">
        <v>0.02</v>
      </c>
      <c r="K16" s="436"/>
      <c r="L16" s="436"/>
      <c r="M16" s="436"/>
      <c r="N16" s="436"/>
      <c r="O16" s="436"/>
      <c r="P16" s="436">
        <v>0.23200000000000001</v>
      </c>
      <c r="Q16" s="436">
        <v>2.3210000000000002</v>
      </c>
      <c r="R16" s="436">
        <v>0.16900000000000001</v>
      </c>
      <c r="S16" s="436"/>
      <c r="T16" s="436">
        <v>0.45100000000000001</v>
      </c>
      <c r="U16" s="436"/>
      <c r="V16" s="436">
        <v>1E-3</v>
      </c>
      <c r="W16" s="436"/>
      <c r="X16" s="436">
        <v>5.0000000000000001E-3</v>
      </c>
      <c r="Y16" s="436">
        <v>0.04</v>
      </c>
      <c r="Z16" s="436"/>
      <c r="AA16" s="436"/>
      <c r="AB16" s="436"/>
      <c r="AC16" s="436">
        <v>22.204000000000001</v>
      </c>
      <c r="AD16" s="436">
        <v>4.6029999999999998</v>
      </c>
      <c r="AE16" s="436"/>
      <c r="AF16" s="436"/>
      <c r="AG16" s="436">
        <v>3.1789999999999998</v>
      </c>
      <c r="AH16" s="436"/>
      <c r="AI16" s="436"/>
      <c r="AJ16" s="436"/>
      <c r="AK16" s="436">
        <v>3.0000000000000001E-3</v>
      </c>
      <c r="AL16" s="436"/>
      <c r="AM16" s="436"/>
      <c r="AN16" s="436"/>
      <c r="AO16" s="436"/>
      <c r="AP16" s="436">
        <v>39.744999999999997</v>
      </c>
    </row>
    <row r="17" spans="1:42" s="11" customFormat="1" ht="18" customHeight="1">
      <c r="A17" s="51"/>
      <c r="B17" s="52" t="s">
        <v>106</v>
      </c>
      <c r="C17" s="48"/>
      <c r="D17" s="436">
        <v>366.51400000000001</v>
      </c>
      <c r="E17" s="436"/>
      <c r="F17" s="436"/>
      <c r="G17" s="436"/>
      <c r="H17" s="436"/>
      <c r="I17" s="436"/>
      <c r="J17" s="436"/>
      <c r="K17" s="436"/>
      <c r="L17" s="436"/>
      <c r="M17" s="436"/>
      <c r="N17" s="436"/>
      <c r="O17" s="436"/>
      <c r="P17" s="436"/>
      <c r="Q17" s="436"/>
      <c r="R17" s="436">
        <v>1E-3</v>
      </c>
      <c r="S17" s="436"/>
      <c r="T17" s="436"/>
      <c r="U17" s="436"/>
      <c r="V17" s="436"/>
      <c r="W17" s="436"/>
      <c r="X17" s="436"/>
      <c r="Y17" s="436"/>
      <c r="Z17" s="436"/>
      <c r="AA17" s="436"/>
      <c r="AB17" s="436"/>
      <c r="AC17" s="436">
        <v>0.54100000000000004</v>
      </c>
      <c r="AD17" s="436"/>
      <c r="AE17" s="436"/>
      <c r="AF17" s="436"/>
      <c r="AG17" s="436">
        <v>7.0000000000000007E-2</v>
      </c>
      <c r="AH17" s="436"/>
      <c r="AI17" s="436"/>
      <c r="AJ17" s="436"/>
      <c r="AK17" s="436"/>
      <c r="AL17" s="436"/>
      <c r="AM17" s="436"/>
      <c r="AN17" s="436"/>
      <c r="AO17" s="436"/>
      <c r="AP17" s="436">
        <v>38.167000000000002</v>
      </c>
    </row>
    <row r="18" spans="1:42" s="11" customFormat="1" ht="18" customHeight="1">
      <c r="A18" s="51"/>
      <c r="B18" s="52" t="s">
        <v>107</v>
      </c>
      <c r="C18" s="48"/>
      <c r="D18" s="436">
        <v>365.762</v>
      </c>
      <c r="E18" s="436">
        <v>56.655999999999999</v>
      </c>
      <c r="F18" s="436">
        <v>0.54800000000000004</v>
      </c>
      <c r="G18" s="436">
        <v>5.2119999999999997</v>
      </c>
      <c r="H18" s="436"/>
      <c r="I18" s="436"/>
      <c r="J18" s="436">
        <v>0.02</v>
      </c>
      <c r="K18" s="436"/>
      <c r="L18" s="436"/>
      <c r="M18" s="436"/>
      <c r="N18" s="436"/>
      <c r="O18" s="436"/>
      <c r="P18" s="436">
        <v>0.23200000000000001</v>
      </c>
      <c r="Q18" s="436">
        <v>2.3210000000000002</v>
      </c>
      <c r="R18" s="436">
        <v>0.16800000000000001</v>
      </c>
      <c r="S18" s="436"/>
      <c r="T18" s="436">
        <v>0.45100000000000001</v>
      </c>
      <c r="U18" s="436"/>
      <c r="V18" s="436">
        <v>1E-3</v>
      </c>
      <c r="W18" s="436"/>
      <c r="X18" s="436">
        <v>5.0000000000000001E-3</v>
      </c>
      <c r="Y18" s="436">
        <v>0.04</v>
      </c>
      <c r="Z18" s="436"/>
      <c r="AA18" s="436"/>
      <c r="AB18" s="436"/>
      <c r="AC18" s="436">
        <v>21.663</v>
      </c>
      <c r="AD18" s="436">
        <v>4.6029999999999998</v>
      </c>
      <c r="AE18" s="436"/>
      <c r="AF18" s="436"/>
      <c r="AG18" s="436">
        <v>3.109</v>
      </c>
      <c r="AH18" s="436"/>
      <c r="AI18" s="436"/>
      <c r="AJ18" s="436"/>
      <c r="AK18" s="436">
        <v>3.0000000000000001E-3</v>
      </c>
      <c r="AL18" s="436"/>
      <c r="AM18" s="436"/>
      <c r="AN18" s="436"/>
      <c r="AO18" s="436"/>
      <c r="AP18" s="436">
        <v>1.5780000000000001</v>
      </c>
    </row>
    <row r="19" spans="1:42" s="11" customFormat="1" ht="18" customHeight="1">
      <c r="A19" s="50"/>
      <c r="B19" s="5" t="s">
        <v>108</v>
      </c>
      <c r="C19" s="48"/>
      <c r="D19" s="436">
        <v>178.149</v>
      </c>
      <c r="E19" s="436">
        <v>14.057</v>
      </c>
      <c r="F19" s="436">
        <v>13.603999999999999</v>
      </c>
      <c r="G19" s="436">
        <v>8.2349999999999994</v>
      </c>
      <c r="H19" s="436"/>
      <c r="I19" s="436"/>
      <c r="J19" s="436"/>
      <c r="K19" s="436"/>
      <c r="L19" s="436"/>
      <c r="M19" s="436"/>
      <c r="N19" s="436"/>
      <c r="O19" s="436"/>
      <c r="P19" s="436">
        <v>3.5169999999999999</v>
      </c>
      <c r="Q19" s="436">
        <v>1.1539999999999999</v>
      </c>
      <c r="R19" s="436">
        <v>4.0000000000000001E-3</v>
      </c>
      <c r="S19" s="436"/>
      <c r="T19" s="436">
        <v>0.20300000000000001</v>
      </c>
      <c r="U19" s="436"/>
      <c r="V19" s="436"/>
      <c r="W19" s="436"/>
      <c r="X19" s="436"/>
      <c r="Y19" s="436"/>
      <c r="Z19" s="436"/>
      <c r="AA19" s="436"/>
      <c r="AB19" s="436"/>
      <c r="AC19" s="436">
        <v>65.28</v>
      </c>
      <c r="AD19" s="436">
        <v>10.105</v>
      </c>
      <c r="AE19" s="436"/>
      <c r="AF19" s="436"/>
      <c r="AG19" s="436">
        <v>6.1539999999999999</v>
      </c>
      <c r="AH19" s="436"/>
      <c r="AI19" s="436"/>
      <c r="AJ19" s="436"/>
      <c r="AK19" s="436">
        <v>0.2</v>
      </c>
      <c r="AL19" s="436"/>
      <c r="AM19" s="436"/>
      <c r="AN19" s="436"/>
      <c r="AO19" s="436"/>
      <c r="AP19" s="436">
        <v>247.36799999999999</v>
      </c>
    </row>
    <row r="20" spans="1:42" s="19" customFormat="1" ht="18" customHeight="1">
      <c r="A20" s="51"/>
      <c r="B20" s="52" t="s">
        <v>106</v>
      </c>
      <c r="C20" s="48"/>
      <c r="D20" s="436">
        <v>6.2E-2</v>
      </c>
      <c r="E20" s="436"/>
      <c r="F20" s="436"/>
      <c r="G20" s="436"/>
      <c r="H20" s="436"/>
      <c r="I20" s="436"/>
      <c r="J20" s="436"/>
      <c r="K20" s="436"/>
      <c r="L20" s="436"/>
      <c r="M20" s="436"/>
      <c r="N20" s="436"/>
      <c r="O20" s="436"/>
      <c r="P20" s="436">
        <v>0.13200000000000001</v>
      </c>
      <c r="Q20" s="436">
        <v>0.30099999999999999</v>
      </c>
      <c r="R20" s="436"/>
      <c r="S20" s="436"/>
      <c r="T20" s="436"/>
      <c r="U20" s="436"/>
      <c r="V20" s="436"/>
      <c r="W20" s="436"/>
      <c r="X20" s="436"/>
      <c r="Y20" s="436"/>
      <c r="Z20" s="436"/>
      <c r="AA20" s="436"/>
      <c r="AB20" s="436"/>
      <c r="AC20" s="436">
        <v>0.17499999999999999</v>
      </c>
      <c r="AD20" s="436">
        <v>1.0960000000000001</v>
      </c>
      <c r="AE20" s="436"/>
      <c r="AF20" s="436"/>
      <c r="AG20" s="436">
        <v>0.152</v>
      </c>
      <c r="AH20" s="436"/>
      <c r="AI20" s="436"/>
      <c r="AJ20" s="436"/>
      <c r="AK20" s="436">
        <v>1E-3</v>
      </c>
      <c r="AL20" s="436"/>
      <c r="AM20" s="436"/>
      <c r="AN20" s="436"/>
      <c r="AO20" s="436"/>
      <c r="AP20" s="436">
        <v>2.391</v>
      </c>
    </row>
    <row r="21" spans="1:42" s="19" customFormat="1" ht="18" customHeight="1">
      <c r="A21" s="51"/>
      <c r="B21" s="52" t="s">
        <v>107</v>
      </c>
      <c r="C21" s="48"/>
      <c r="D21" s="436">
        <v>178.08799999999999</v>
      </c>
      <c r="E21" s="436">
        <v>14.057</v>
      </c>
      <c r="F21" s="436">
        <v>13.603999999999999</v>
      </c>
      <c r="G21" s="436">
        <v>8.2349999999999994</v>
      </c>
      <c r="H21" s="436"/>
      <c r="I21" s="436"/>
      <c r="J21" s="436"/>
      <c r="K21" s="436"/>
      <c r="L21" s="436"/>
      <c r="M21" s="436"/>
      <c r="N21" s="436"/>
      <c r="O21" s="436"/>
      <c r="P21" s="436">
        <v>3.3849999999999998</v>
      </c>
      <c r="Q21" s="436">
        <v>0.85199999999999998</v>
      </c>
      <c r="R21" s="436">
        <v>4.0000000000000001E-3</v>
      </c>
      <c r="S21" s="436"/>
      <c r="T21" s="436">
        <v>0.20300000000000001</v>
      </c>
      <c r="U21" s="436"/>
      <c r="V21" s="436"/>
      <c r="W21" s="436"/>
      <c r="X21" s="436"/>
      <c r="Y21" s="436"/>
      <c r="Z21" s="436"/>
      <c r="AA21" s="436"/>
      <c r="AB21" s="436"/>
      <c r="AC21" s="436">
        <v>65.105000000000004</v>
      </c>
      <c r="AD21" s="436">
        <v>9.0090000000000003</v>
      </c>
      <c r="AE21" s="436"/>
      <c r="AF21" s="436"/>
      <c r="AG21" s="436">
        <v>6.0019999999999998</v>
      </c>
      <c r="AH21" s="436"/>
      <c r="AI21" s="436"/>
      <c r="AJ21" s="436"/>
      <c r="AK21" s="436">
        <v>0.19900000000000001</v>
      </c>
      <c r="AL21" s="436"/>
      <c r="AM21" s="436"/>
      <c r="AN21" s="436"/>
      <c r="AO21" s="436"/>
      <c r="AP21" s="436">
        <v>244.977</v>
      </c>
    </row>
    <row r="22" spans="1:42" s="19" customFormat="1" ht="18" customHeight="1">
      <c r="A22" s="50"/>
      <c r="B22" s="5" t="s">
        <v>109</v>
      </c>
      <c r="C22" s="48"/>
      <c r="D22" s="436">
        <v>402.67099999999999</v>
      </c>
      <c r="E22" s="436">
        <v>56.121000000000002</v>
      </c>
      <c r="F22" s="436">
        <v>1.625</v>
      </c>
      <c r="G22" s="436">
        <v>4.9050000000000002</v>
      </c>
      <c r="H22" s="436"/>
      <c r="I22" s="436"/>
      <c r="J22" s="436">
        <v>2.1000000000000001E-2</v>
      </c>
      <c r="K22" s="436"/>
      <c r="L22" s="436"/>
      <c r="M22" s="436"/>
      <c r="N22" s="436"/>
      <c r="O22" s="436"/>
      <c r="P22" s="436">
        <v>3.5999999999999997E-2</v>
      </c>
      <c r="Q22" s="436">
        <v>2.0289999999999999</v>
      </c>
      <c r="R22" s="436">
        <v>4.0000000000000001E-3</v>
      </c>
      <c r="S22" s="436"/>
      <c r="T22" s="436">
        <v>0.65300000000000002</v>
      </c>
      <c r="U22" s="436"/>
      <c r="V22" s="436"/>
      <c r="W22" s="436"/>
      <c r="X22" s="436">
        <v>5.0000000000000001E-3</v>
      </c>
      <c r="Y22" s="436"/>
      <c r="Z22" s="436"/>
      <c r="AA22" s="436"/>
      <c r="AB22" s="436"/>
      <c r="AC22" s="436">
        <v>1.5549999999999999</v>
      </c>
      <c r="AD22" s="436">
        <v>14.108000000000001</v>
      </c>
      <c r="AE22" s="436"/>
      <c r="AF22" s="436"/>
      <c r="AG22" s="436">
        <v>1.03</v>
      </c>
      <c r="AH22" s="436"/>
      <c r="AI22" s="436"/>
      <c r="AJ22" s="436"/>
      <c r="AK22" s="436"/>
      <c r="AL22" s="436"/>
      <c r="AM22" s="436"/>
      <c r="AN22" s="436"/>
      <c r="AO22" s="436"/>
      <c r="AP22" s="436">
        <v>19.646000000000001</v>
      </c>
    </row>
    <row r="23" spans="1:42" s="19" customFormat="1" ht="18" customHeight="1">
      <c r="A23" s="51"/>
      <c r="B23" s="52" t="s">
        <v>106</v>
      </c>
      <c r="C23" s="48"/>
      <c r="D23" s="436">
        <v>172.66200000000001</v>
      </c>
      <c r="E23" s="436">
        <v>50.253</v>
      </c>
      <c r="F23" s="436"/>
      <c r="G23" s="436"/>
      <c r="H23" s="436"/>
      <c r="I23" s="436"/>
      <c r="J23" s="436">
        <v>2.1000000000000001E-2</v>
      </c>
      <c r="K23" s="436"/>
      <c r="L23" s="436"/>
      <c r="M23" s="436"/>
      <c r="N23" s="436"/>
      <c r="O23" s="436"/>
      <c r="P23" s="436">
        <v>3.5999999999999997E-2</v>
      </c>
      <c r="Q23" s="436">
        <v>1.9870000000000001</v>
      </c>
      <c r="R23" s="436">
        <v>4.0000000000000001E-3</v>
      </c>
      <c r="S23" s="436"/>
      <c r="T23" s="436">
        <v>0.63</v>
      </c>
      <c r="U23" s="436"/>
      <c r="V23" s="436"/>
      <c r="W23" s="436"/>
      <c r="X23" s="436">
        <v>5.0000000000000001E-3</v>
      </c>
      <c r="Y23" s="436"/>
      <c r="Z23" s="436"/>
      <c r="AA23" s="436"/>
      <c r="AB23" s="436"/>
      <c r="AC23" s="436">
        <v>0.92600000000000005</v>
      </c>
      <c r="AD23" s="436">
        <v>11.625999999999999</v>
      </c>
      <c r="AE23" s="436"/>
      <c r="AF23" s="436"/>
      <c r="AG23" s="436">
        <v>0.59499999999999997</v>
      </c>
      <c r="AH23" s="436"/>
      <c r="AI23" s="436"/>
      <c r="AJ23" s="436"/>
      <c r="AK23" s="436"/>
      <c r="AL23" s="436"/>
      <c r="AM23" s="436"/>
      <c r="AN23" s="436"/>
      <c r="AO23" s="436"/>
      <c r="AP23" s="436">
        <v>19.646000000000001</v>
      </c>
    </row>
    <row r="24" spans="1:42" s="19" customFormat="1" ht="18" customHeight="1">
      <c r="A24" s="51"/>
      <c r="B24" s="52" t="s">
        <v>107</v>
      </c>
      <c r="C24" s="48"/>
      <c r="D24" s="436">
        <v>230.00899999999999</v>
      </c>
      <c r="E24" s="436">
        <v>5.8680000000000003</v>
      </c>
      <c r="F24" s="436">
        <v>1.625</v>
      </c>
      <c r="G24" s="436">
        <v>4.9050000000000002</v>
      </c>
      <c r="H24" s="436"/>
      <c r="I24" s="436"/>
      <c r="J24" s="436"/>
      <c r="K24" s="436"/>
      <c r="L24" s="436"/>
      <c r="M24" s="436"/>
      <c r="N24" s="436"/>
      <c r="O24" s="436"/>
      <c r="P24" s="436"/>
      <c r="Q24" s="436">
        <v>4.2000000000000003E-2</v>
      </c>
      <c r="R24" s="436"/>
      <c r="S24" s="436"/>
      <c r="T24" s="436">
        <v>2.4E-2</v>
      </c>
      <c r="U24" s="436"/>
      <c r="V24" s="436"/>
      <c r="W24" s="436"/>
      <c r="X24" s="436"/>
      <c r="Y24" s="436"/>
      <c r="Z24" s="436"/>
      <c r="AA24" s="436"/>
      <c r="AB24" s="436"/>
      <c r="AC24" s="436">
        <v>0.63</v>
      </c>
      <c r="AD24" s="436">
        <v>2.4820000000000002</v>
      </c>
      <c r="AE24" s="436"/>
      <c r="AF24" s="436"/>
      <c r="AG24" s="436">
        <v>0.435</v>
      </c>
      <c r="AH24" s="436"/>
      <c r="AI24" s="436"/>
      <c r="AJ24" s="436"/>
      <c r="AK24" s="436"/>
      <c r="AL24" s="436"/>
      <c r="AM24" s="436"/>
      <c r="AN24" s="436"/>
      <c r="AO24" s="436"/>
      <c r="AP24" s="436"/>
    </row>
    <row r="25" spans="1:42" s="19" customFormat="1" ht="18" customHeight="1">
      <c r="A25" s="50"/>
      <c r="B25" s="5" t="s">
        <v>110</v>
      </c>
      <c r="C25" s="48"/>
      <c r="D25" s="436">
        <v>1313.096</v>
      </c>
      <c r="E25" s="436">
        <v>126.834</v>
      </c>
      <c r="F25" s="436">
        <v>15.776999999999999</v>
      </c>
      <c r="G25" s="436">
        <v>18.352</v>
      </c>
      <c r="H25" s="436"/>
      <c r="I25" s="436"/>
      <c r="J25" s="436">
        <v>4.1000000000000002E-2</v>
      </c>
      <c r="K25" s="436"/>
      <c r="L25" s="436"/>
      <c r="M25" s="436"/>
      <c r="N25" s="436"/>
      <c r="O25" s="436"/>
      <c r="P25" s="436">
        <v>3.7850000000000001</v>
      </c>
      <c r="Q25" s="436">
        <v>5.5039999999999996</v>
      </c>
      <c r="R25" s="436">
        <v>0.17699999999999999</v>
      </c>
      <c r="S25" s="436"/>
      <c r="T25" s="436">
        <v>1.3080000000000001</v>
      </c>
      <c r="U25" s="436"/>
      <c r="V25" s="436">
        <v>1E-3</v>
      </c>
      <c r="W25" s="436"/>
      <c r="X25" s="436">
        <v>0.01</v>
      </c>
      <c r="Y25" s="436">
        <v>0.04</v>
      </c>
      <c r="Z25" s="436"/>
      <c r="AA25" s="436"/>
      <c r="AB25" s="436"/>
      <c r="AC25" s="436">
        <v>89.04</v>
      </c>
      <c r="AD25" s="436">
        <v>28.815999999999999</v>
      </c>
      <c r="AE25" s="436"/>
      <c r="AF25" s="436"/>
      <c r="AG25" s="436">
        <v>10.363</v>
      </c>
      <c r="AH25" s="436"/>
      <c r="AI25" s="436"/>
      <c r="AJ25" s="436"/>
      <c r="AK25" s="436">
        <v>0.20300000000000001</v>
      </c>
      <c r="AL25" s="436"/>
      <c r="AM25" s="436"/>
      <c r="AN25" s="436"/>
      <c r="AO25" s="436"/>
      <c r="AP25" s="436">
        <v>306.75799999999998</v>
      </c>
    </row>
    <row r="26" spans="1:42" s="257" customFormat="1" ht="35.25" customHeight="1">
      <c r="A26" s="266"/>
      <c r="B26" s="267" t="s">
        <v>159</v>
      </c>
      <c r="C26" s="267"/>
      <c r="D26" s="434"/>
      <c r="E26" s="435"/>
      <c r="F26" s="435"/>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5"/>
      <c r="AL26" s="435"/>
      <c r="AM26" s="435"/>
      <c r="AN26" s="435"/>
      <c r="AO26" s="435"/>
      <c r="AP26" s="437"/>
    </row>
    <row r="27" spans="1:42" s="19" customFormat="1" ht="18" customHeight="1">
      <c r="A27" s="47"/>
      <c r="B27" s="5" t="s">
        <v>105</v>
      </c>
      <c r="C27" s="48"/>
      <c r="D27" s="436"/>
      <c r="E27" s="436"/>
      <c r="F27" s="436"/>
      <c r="G27" s="436"/>
      <c r="H27" s="436"/>
      <c r="I27" s="436"/>
      <c r="J27" s="436"/>
      <c r="K27" s="436"/>
      <c r="L27" s="436"/>
      <c r="M27" s="436"/>
      <c r="N27" s="436"/>
      <c r="O27" s="436"/>
      <c r="P27" s="436"/>
      <c r="Q27" s="436"/>
      <c r="R27" s="436"/>
      <c r="S27" s="436"/>
      <c r="T27" s="436"/>
      <c r="U27" s="436"/>
      <c r="V27" s="436"/>
      <c r="W27" s="436"/>
      <c r="X27" s="436"/>
      <c r="Y27" s="436"/>
      <c r="Z27" s="436"/>
      <c r="AA27" s="436"/>
      <c r="AB27" s="436"/>
      <c r="AC27" s="436">
        <v>7.5999999999999998E-2</v>
      </c>
      <c r="AD27" s="436">
        <v>0.84599999999999997</v>
      </c>
      <c r="AE27" s="436"/>
      <c r="AF27" s="436"/>
      <c r="AG27" s="436">
        <v>0.124</v>
      </c>
      <c r="AH27" s="436"/>
      <c r="AI27" s="436"/>
      <c r="AJ27" s="436"/>
      <c r="AK27" s="436"/>
      <c r="AL27" s="436"/>
      <c r="AM27" s="436"/>
      <c r="AN27" s="436"/>
      <c r="AO27" s="436"/>
      <c r="AP27" s="436"/>
    </row>
    <row r="28" spans="1:42" s="19" customFormat="1" ht="18" customHeight="1">
      <c r="A28" s="50"/>
      <c r="B28" s="52" t="s">
        <v>106</v>
      </c>
      <c r="C28" s="48"/>
      <c r="D28" s="436"/>
      <c r="E28" s="436"/>
      <c r="F28" s="436"/>
      <c r="G28" s="436"/>
      <c r="H28" s="436"/>
      <c r="I28" s="436"/>
      <c r="J28" s="436"/>
      <c r="K28" s="436"/>
      <c r="L28" s="436"/>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row>
    <row r="29" spans="1:42" s="19" customFormat="1" ht="18" customHeight="1">
      <c r="A29" s="51"/>
      <c r="B29" s="52" t="s">
        <v>107</v>
      </c>
      <c r="C29" s="48"/>
      <c r="D29" s="436"/>
      <c r="E29" s="436"/>
      <c r="F29" s="436"/>
      <c r="G29" s="436"/>
      <c r="H29" s="436"/>
      <c r="I29" s="436"/>
      <c r="J29" s="436"/>
      <c r="K29" s="436"/>
      <c r="L29" s="436"/>
      <c r="M29" s="436"/>
      <c r="N29" s="436"/>
      <c r="O29" s="436"/>
      <c r="P29" s="436"/>
      <c r="Q29" s="436"/>
      <c r="R29" s="436"/>
      <c r="S29" s="436"/>
      <c r="T29" s="436"/>
      <c r="U29" s="436"/>
      <c r="V29" s="436"/>
      <c r="W29" s="436"/>
      <c r="X29" s="436"/>
      <c r="Y29" s="436"/>
      <c r="Z29" s="436"/>
      <c r="AA29" s="436"/>
      <c r="AB29" s="436"/>
      <c r="AC29" s="436">
        <v>7.5999999999999998E-2</v>
      </c>
      <c r="AD29" s="436">
        <v>0.84599999999999997</v>
      </c>
      <c r="AE29" s="436"/>
      <c r="AF29" s="436"/>
      <c r="AG29" s="436">
        <v>0.124</v>
      </c>
      <c r="AH29" s="436"/>
      <c r="AI29" s="436"/>
      <c r="AJ29" s="436"/>
      <c r="AK29" s="436"/>
      <c r="AL29" s="436"/>
      <c r="AM29" s="436"/>
      <c r="AN29" s="436"/>
      <c r="AO29" s="436"/>
      <c r="AP29" s="436"/>
    </row>
    <row r="30" spans="1:42" s="11" customFormat="1" ht="18" customHeight="1">
      <c r="A30" s="51"/>
      <c r="B30" s="5" t="s">
        <v>108</v>
      </c>
      <c r="C30" s="48"/>
      <c r="D30" s="436">
        <v>0.77200000000000002</v>
      </c>
      <c r="E30" s="436"/>
      <c r="F30" s="436"/>
      <c r="G30" s="436">
        <v>1.704</v>
      </c>
      <c r="H30" s="436"/>
      <c r="I30" s="436"/>
      <c r="J30" s="436"/>
      <c r="K30" s="436"/>
      <c r="L30" s="436"/>
      <c r="M30" s="436"/>
      <c r="N30" s="436"/>
      <c r="O30" s="436"/>
      <c r="P30" s="436">
        <v>1.347</v>
      </c>
      <c r="Q30" s="436"/>
      <c r="R30" s="436"/>
      <c r="S30" s="436"/>
      <c r="T30" s="436"/>
      <c r="U30" s="436"/>
      <c r="V30" s="436"/>
      <c r="W30" s="436"/>
      <c r="X30" s="436"/>
      <c r="Y30" s="436"/>
      <c r="Z30" s="436"/>
      <c r="AA30" s="436"/>
      <c r="AB30" s="436"/>
      <c r="AC30" s="436"/>
      <c r="AD30" s="436">
        <v>1.6679999999999999</v>
      </c>
      <c r="AE30" s="436"/>
      <c r="AF30" s="436"/>
      <c r="AG30" s="436">
        <v>2.7130000000000001</v>
      </c>
      <c r="AH30" s="436"/>
      <c r="AI30" s="436"/>
      <c r="AJ30" s="436"/>
      <c r="AK30" s="436">
        <v>0.1</v>
      </c>
      <c r="AL30" s="436"/>
      <c r="AM30" s="436"/>
      <c r="AN30" s="436"/>
      <c r="AO30" s="436"/>
      <c r="AP30" s="436">
        <v>1.0089999999999999</v>
      </c>
    </row>
    <row r="31" spans="1:42" s="19" customFormat="1" ht="18" customHeight="1">
      <c r="A31" s="50"/>
      <c r="B31" s="52" t="s">
        <v>106</v>
      </c>
      <c r="C31" s="48"/>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row>
    <row r="32" spans="1:42" s="19" customFormat="1" ht="18" customHeight="1">
      <c r="A32" s="51"/>
      <c r="B32" s="52" t="s">
        <v>107</v>
      </c>
      <c r="C32" s="48"/>
      <c r="D32" s="436">
        <v>0.77200000000000002</v>
      </c>
      <c r="E32" s="436"/>
      <c r="F32" s="436"/>
      <c r="G32" s="436">
        <v>1.704</v>
      </c>
      <c r="H32" s="436"/>
      <c r="I32" s="436"/>
      <c r="J32" s="436"/>
      <c r="K32" s="436"/>
      <c r="L32" s="436"/>
      <c r="M32" s="436"/>
      <c r="N32" s="436"/>
      <c r="O32" s="436"/>
      <c r="P32" s="436">
        <v>1.347</v>
      </c>
      <c r="Q32" s="436"/>
      <c r="R32" s="436"/>
      <c r="S32" s="436"/>
      <c r="T32" s="436"/>
      <c r="U32" s="436"/>
      <c r="V32" s="436"/>
      <c r="W32" s="436"/>
      <c r="X32" s="436"/>
      <c r="Y32" s="436"/>
      <c r="Z32" s="436"/>
      <c r="AA32" s="436"/>
      <c r="AB32" s="436"/>
      <c r="AC32" s="436"/>
      <c r="AD32" s="436">
        <v>1.6679999999999999</v>
      </c>
      <c r="AE32" s="436"/>
      <c r="AF32" s="436"/>
      <c r="AG32" s="436">
        <v>2.7130000000000001</v>
      </c>
      <c r="AH32" s="436"/>
      <c r="AI32" s="436"/>
      <c r="AJ32" s="436"/>
      <c r="AK32" s="436">
        <v>0.1</v>
      </c>
      <c r="AL32" s="436"/>
      <c r="AM32" s="436"/>
      <c r="AN32" s="436"/>
      <c r="AO32" s="436"/>
      <c r="AP32" s="436">
        <v>1.0089999999999999</v>
      </c>
    </row>
    <row r="33" spans="1:42" s="19" customFormat="1" ht="18" customHeight="1">
      <c r="A33" s="51"/>
      <c r="B33" s="5" t="s">
        <v>109</v>
      </c>
      <c r="C33" s="48"/>
      <c r="D33" s="436"/>
      <c r="E33" s="436"/>
      <c r="F33" s="436"/>
      <c r="G33" s="436">
        <v>0.27700000000000002</v>
      </c>
      <c r="H33" s="436"/>
      <c r="I33" s="436"/>
      <c r="J33" s="436"/>
      <c r="K33" s="436"/>
      <c r="L33" s="436"/>
      <c r="M33" s="436"/>
      <c r="N33" s="436"/>
      <c r="O33" s="436"/>
      <c r="P33" s="436"/>
      <c r="Q33" s="436"/>
      <c r="R33" s="436"/>
      <c r="S33" s="436"/>
      <c r="T33" s="436"/>
      <c r="U33" s="436"/>
      <c r="V33" s="436"/>
      <c r="W33" s="436"/>
      <c r="X33" s="436"/>
      <c r="Y33" s="436"/>
      <c r="Z33" s="436">
        <v>28.358000000000001</v>
      </c>
      <c r="AA33" s="436"/>
      <c r="AB33" s="436"/>
      <c r="AC33" s="436"/>
      <c r="AD33" s="436">
        <v>0.27700000000000002</v>
      </c>
      <c r="AE33" s="436"/>
      <c r="AF33" s="436"/>
      <c r="AG33" s="436"/>
      <c r="AH33" s="436"/>
      <c r="AI33" s="436"/>
      <c r="AJ33" s="436"/>
      <c r="AK33" s="436"/>
      <c r="AL33" s="436"/>
      <c r="AM33" s="436"/>
      <c r="AN33" s="436"/>
      <c r="AO33" s="436"/>
      <c r="AP33" s="436"/>
    </row>
    <row r="34" spans="1:42" s="19" customFormat="1" ht="18" customHeight="1">
      <c r="A34" s="50"/>
      <c r="B34" s="52" t="s">
        <v>106</v>
      </c>
      <c r="C34" s="48"/>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row>
    <row r="35" spans="1:42" s="11" customFormat="1" ht="18" customHeight="1">
      <c r="A35" s="51"/>
      <c r="B35" s="52" t="s">
        <v>107</v>
      </c>
      <c r="C35" s="48"/>
      <c r="D35" s="436"/>
      <c r="E35" s="436"/>
      <c r="F35" s="436"/>
      <c r="G35" s="436">
        <v>0.27700000000000002</v>
      </c>
      <c r="H35" s="436"/>
      <c r="I35" s="436"/>
      <c r="J35" s="436"/>
      <c r="K35" s="436"/>
      <c r="L35" s="436"/>
      <c r="M35" s="436"/>
      <c r="N35" s="436"/>
      <c r="O35" s="436"/>
      <c r="P35" s="436"/>
      <c r="Q35" s="436"/>
      <c r="R35" s="436"/>
      <c r="S35" s="436"/>
      <c r="T35" s="436"/>
      <c r="U35" s="436"/>
      <c r="V35" s="436"/>
      <c r="W35" s="436"/>
      <c r="X35" s="436"/>
      <c r="Y35" s="436"/>
      <c r="Z35" s="436">
        <v>28.358000000000001</v>
      </c>
      <c r="AA35" s="436"/>
      <c r="AB35" s="436"/>
      <c r="AC35" s="436"/>
      <c r="AD35" s="436">
        <v>0.27700000000000002</v>
      </c>
      <c r="AE35" s="436"/>
      <c r="AF35" s="436"/>
      <c r="AG35" s="436"/>
      <c r="AH35" s="436"/>
      <c r="AI35" s="436"/>
      <c r="AJ35" s="436"/>
      <c r="AK35" s="436"/>
      <c r="AL35" s="436"/>
      <c r="AM35" s="436"/>
      <c r="AN35" s="436"/>
      <c r="AO35" s="436"/>
      <c r="AP35" s="436"/>
    </row>
    <row r="36" spans="1:42" s="11" customFormat="1" ht="18" customHeight="1">
      <c r="A36" s="51"/>
      <c r="B36" s="5" t="s">
        <v>110</v>
      </c>
      <c r="C36" s="48"/>
      <c r="D36" s="436">
        <v>0.77200000000000002</v>
      </c>
      <c r="E36" s="436"/>
      <c r="F36" s="436"/>
      <c r="G36" s="436">
        <v>1.9810000000000001</v>
      </c>
      <c r="H36" s="436"/>
      <c r="I36" s="436"/>
      <c r="J36" s="436"/>
      <c r="K36" s="436"/>
      <c r="L36" s="436"/>
      <c r="M36" s="436"/>
      <c r="N36" s="436"/>
      <c r="O36" s="436"/>
      <c r="P36" s="436">
        <v>1.347</v>
      </c>
      <c r="Q36" s="436"/>
      <c r="R36" s="436"/>
      <c r="S36" s="436"/>
      <c r="T36" s="436"/>
      <c r="U36" s="436"/>
      <c r="V36" s="436"/>
      <c r="W36" s="436"/>
      <c r="X36" s="436"/>
      <c r="Y36" s="436"/>
      <c r="Z36" s="436">
        <v>28.358000000000001</v>
      </c>
      <c r="AA36" s="436"/>
      <c r="AB36" s="436"/>
      <c r="AC36" s="436">
        <v>7.5999999999999998E-2</v>
      </c>
      <c r="AD36" s="436">
        <v>2.7909999999999999</v>
      </c>
      <c r="AE36" s="436"/>
      <c r="AF36" s="436"/>
      <c r="AG36" s="436">
        <v>2.8370000000000002</v>
      </c>
      <c r="AH36" s="436"/>
      <c r="AI36" s="436"/>
      <c r="AJ36" s="436"/>
      <c r="AK36" s="436">
        <v>0.1</v>
      </c>
      <c r="AL36" s="436"/>
      <c r="AM36" s="436"/>
      <c r="AN36" s="436"/>
      <c r="AO36" s="436"/>
      <c r="AP36" s="436">
        <v>1.0089999999999999</v>
      </c>
    </row>
    <row r="37" spans="1:42" s="11" customFormat="1" ht="18" customHeight="1">
      <c r="A37" s="50"/>
      <c r="B37" s="53" t="s">
        <v>111</v>
      </c>
      <c r="C37" s="48"/>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36"/>
    </row>
    <row r="38" spans="1:42" s="11" customFormat="1" ht="18" customHeight="1">
      <c r="A38" s="50"/>
      <c r="B38" s="5" t="s">
        <v>112</v>
      </c>
      <c r="C38" s="48"/>
      <c r="D38" s="436">
        <v>0.77200000000000002</v>
      </c>
      <c r="E38" s="436"/>
      <c r="F38" s="436"/>
      <c r="G38" s="436">
        <v>1.9810000000000001</v>
      </c>
      <c r="H38" s="436"/>
      <c r="I38" s="436"/>
      <c r="J38" s="436"/>
      <c r="K38" s="436"/>
      <c r="L38" s="436"/>
      <c r="M38" s="436"/>
      <c r="N38" s="436"/>
      <c r="O38" s="436"/>
      <c r="P38" s="436">
        <v>1.347</v>
      </c>
      <c r="Q38" s="436"/>
      <c r="R38" s="436"/>
      <c r="S38" s="436"/>
      <c r="T38" s="436"/>
      <c r="U38" s="436"/>
      <c r="V38" s="436"/>
      <c r="W38" s="436"/>
      <c r="X38" s="436"/>
      <c r="Y38" s="436"/>
      <c r="Z38" s="436"/>
      <c r="AA38" s="436"/>
      <c r="AB38" s="436"/>
      <c r="AC38" s="436">
        <v>7.5999999999999998E-2</v>
      </c>
      <c r="AD38" s="436">
        <v>2.7909999999999999</v>
      </c>
      <c r="AE38" s="436"/>
      <c r="AF38" s="436"/>
      <c r="AG38" s="436">
        <v>2.8370000000000002</v>
      </c>
      <c r="AH38" s="436"/>
      <c r="AI38" s="436"/>
      <c r="AJ38" s="436"/>
      <c r="AK38" s="436">
        <v>0.1</v>
      </c>
      <c r="AL38" s="436"/>
      <c r="AM38" s="436"/>
      <c r="AN38" s="436"/>
      <c r="AO38" s="436"/>
      <c r="AP38" s="436">
        <v>1.0089999999999999</v>
      </c>
    </row>
    <row r="39" spans="1:42" s="11" customFormat="1" ht="18" customHeight="1">
      <c r="A39" s="47"/>
      <c r="B39" s="5" t="s">
        <v>113</v>
      </c>
      <c r="C39" s="48"/>
      <c r="D39" s="436"/>
      <c r="E39" s="436"/>
      <c r="F39" s="436"/>
      <c r="G39" s="436"/>
      <c r="H39" s="436"/>
      <c r="I39" s="436"/>
      <c r="J39" s="436"/>
      <c r="K39" s="436"/>
      <c r="L39" s="436"/>
      <c r="M39" s="436"/>
      <c r="N39" s="436"/>
      <c r="O39" s="436"/>
      <c r="P39" s="436"/>
      <c r="Q39" s="436"/>
      <c r="R39" s="436"/>
      <c r="S39" s="436"/>
      <c r="T39" s="436"/>
      <c r="U39" s="436"/>
      <c r="V39" s="436"/>
      <c r="W39" s="436"/>
      <c r="X39" s="436"/>
      <c r="Y39" s="436"/>
      <c r="Z39" s="436">
        <v>28.358000000000001</v>
      </c>
      <c r="AA39" s="436"/>
      <c r="AB39" s="436"/>
      <c r="AC39" s="436"/>
      <c r="AD39" s="436"/>
      <c r="AE39" s="436"/>
      <c r="AF39" s="436"/>
      <c r="AG39" s="436"/>
      <c r="AH39" s="436"/>
      <c r="AI39" s="436"/>
      <c r="AJ39" s="436"/>
      <c r="AK39" s="436"/>
      <c r="AL39" s="436"/>
      <c r="AM39" s="436"/>
      <c r="AN39" s="436"/>
      <c r="AO39" s="436"/>
      <c r="AP39" s="436"/>
    </row>
    <row r="40" spans="1:42" s="11" customFormat="1" ht="18" customHeight="1">
      <c r="A40" s="50"/>
      <c r="B40" s="5" t="s">
        <v>114</v>
      </c>
      <c r="C40" s="48"/>
      <c r="D40" s="436"/>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row>
    <row r="41" spans="1:42" s="257" customFormat="1" ht="35.25" customHeight="1">
      <c r="A41" s="269"/>
      <c r="B41" s="267" t="s">
        <v>158</v>
      </c>
      <c r="C41" s="270"/>
      <c r="D41" s="434"/>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c r="AM41" s="435"/>
      <c r="AN41" s="435"/>
      <c r="AO41" s="435"/>
      <c r="AP41" s="437"/>
    </row>
    <row r="42" spans="1:42" s="11" customFormat="1" ht="18" customHeight="1">
      <c r="A42" s="50"/>
      <c r="B42" s="5" t="s">
        <v>105</v>
      </c>
      <c r="C42" s="48"/>
      <c r="D42" s="436">
        <v>60.694000000000003</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v>54.640999999999998</v>
      </c>
      <c r="AD42" s="436">
        <v>142.67699999999999</v>
      </c>
      <c r="AE42" s="436"/>
      <c r="AF42" s="436"/>
      <c r="AG42" s="436"/>
      <c r="AH42" s="436"/>
      <c r="AI42" s="436"/>
      <c r="AJ42" s="436"/>
      <c r="AK42" s="436">
        <v>6.2140000000000004</v>
      </c>
      <c r="AL42" s="436"/>
      <c r="AM42" s="436"/>
      <c r="AN42" s="436"/>
      <c r="AO42" s="436"/>
      <c r="AP42" s="436"/>
    </row>
    <row r="43" spans="1:42" s="11" customFormat="1" ht="18" customHeight="1">
      <c r="A43" s="51"/>
      <c r="B43" s="52" t="s">
        <v>106</v>
      </c>
      <c r="C43" s="48"/>
      <c r="D43" s="436">
        <v>60.694000000000003</v>
      </c>
      <c r="E43" s="436"/>
      <c r="F43" s="436"/>
      <c r="G43" s="436"/>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c r="AP43" s="436"/>
    </row>
    <row r="44" spans="1:42" s="11" customFormat="1" ht="18" customHeight="1">
      <c r="A44" s="51"/>
      <c r="B44" s="52" t="s">
        <v>107</v>
      </c>
      <c r="C44" s="48"/>
      <c r="D44" s="436"/>
      <c r="E44" s="436"/>
      <c r="F44" s="436"/>
      <c r="G44" s="436"/>
      <c r="H44" s="436"/>
      <c r="I44" s="436"/>
      <c r="J44" s="436"/>
      <c r="K44" s="436"/>
      <c r="L44" s="436"/>
      <c r="M44" s="436"/>
      <c r="N44" s="436"/>
      <c r="O44" s="436"/>
      <c r="P44" s="436"/>
      <c r="Q44" s="436"/>
      <c r="R44" s="436"/>
      <c r="S44" s="436"/>
      <c r="T44" s="436"/>
      <c r="U44" s="436"/>
      <c r="V44" s="436"/>
      <c r="W44" s="436"/>
      <c r="X44" s="436"/>
      <c r="Y44" s="436"/>
      <c r="Z44" s="436"/>
      <c r="AA44" s="436"/>
      <c r="AB44" s="436"/>
      <c r="AC44" s="436">
        <v>54.640999999999998</v>
      </c>
      <c r="AD44" s="436">
        <v>142.67699999999999</v>
      </c>
      <c r="AE44" s="436"/>
      <c r="AF44" s="436"/>
      <c r="AG44" s="436"/>
      <c r="AH44" s="436"/>
      <c r="AI44" s="436"/>
      <c r="AJ44" s="436"/>
      <c r="AK44" s="436">
        <v>6.2140000000000004</v>
      </c>
      <c r="AL44" s="436"/>
      <c r="AM44" s="436"/>
      <c r="AN44" s="436"/>
      <c r="AO44" s="436"/>
      <c r="AP44" s="436"/>
    </row>
    <row r="45" spans="1:42" s="11" customFormat="1" ht="18" customHeight="1">
      <c r="A45" s="50"/>
      <c r="B45" s="5" t="s">
        <v>108</v>
      </c>
      <c r="C45" s="48"/>
      <c r="D45" s="436">
        <v>577.07799999999997</v>
      </c>
      <c r="E45" s="436">
        <v>3.6850000000000001</v>
      </c>
      <c r="F45" s="436">
        <v>21.286000000000001</v>
      </c>
      <c r="G45" s="436">
        <v>556.75599999999997</v>
      </c>
      <c r="H45" s="436"/>
      <c r="I45" s="436"/>
      <c r="J45" s="436"/>
      <c r="K45" s="436"/>
      <c r="L45" s="436"/>
      <c r="M45" s="436"/>
      <c r="N45" s="436"/>
      <c r="O45" s="436"/>
      <c r="P45" s="436">
        <v>2.036</v>
      </c>
      <c r="Q45" s="436">
        <v>0.183</v>
      </c>
      <c r="R45" s="436"/>
      <c r="S45" s="436"/>
      <c r="T45" s="436"/>
      <c r="U45" s="436"/>
      <c r="V45" s="436"/>
      <c r="W45" s="436"/>
      <c r="X45" s="436"/>
      <c r="Y45" s="436"/>
      <c r="Z45" s="436"/>
      <c r="AA45" s="436"/>
      <c r="AB45" s="436"/>
      <c r="AC45" s="436">
        <v>98.906000000000006</v>
      </c>
      <c r="AD45" s="436">
        <v>123.217</v>
      </c>
      <c r="AE45" s="436"/>
      <c r="AF45" s="436"/>
      <c r="AG45" s="436">
        <v>6.7510000000000003</v>
      </c>
      <c r="AH45" s="436"/>
      <c r="AI45" s="436"/>
      <c r="AJ45" s="436"/>
      <c r="AK45" s="436"/>
      <c r="AL45" s="436"/>
      <c r="AM45" s="436"/>
      <c r="AN45" s="436"/>
      <c r="AO45" s="436"/>
      <c r="AP45" s="436">
        <v>486.58499999999998</v>
      </c>
    </row>
    <row r="46" spans="1:42" s="11" customFormat="1" ht="18" customHeight="1">
      <c r="A46" s="51"/>
      <c r="B46" s="52" t="s">
        <v>106</v>
      </c>
      <c r="C46" s="48"/>
      <c r="D46" s="436">
        <v>551.971</v>
      </c>
      <c r="E46" s="436"/>
      <c r="F46" s="436"/>
      <c r="G46" s="436">
        <v>551.971</v>
      </c>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436"/>
      <c r="AN46" s="436"/>
      <c r="AO46" s="436"/>
      <c r="AP46" s="436"/>
    </row>
    <row r="47" spans="1:42" s="11" customFormat="1" ht="18" customHeight="1">
      <c r="A47" s="51"/>
      <c r="B47" s="52" t="s">
        <v>107</v>
      </c>
      <c r="C47" s="48"/>
      <c r="D47" s="436">
        <v>25.106999999999999</v>
      </c>
      <c r="E47" s="436">
        <v>3.6850000000000001</v>
      </c>
      <c r="F47" s="436">
        <v>21.286000000000001</v>
      </c>
      <c r="G47" s="436">
        <v>4.7850000000000001</v>
      </c>
      <c r="H47" s="436"/>
      <c r="I47" s="436"/>
      <c r="J47" s="436"/>
      <c r="K47" s="436"/>
      <c r="L47" s="436"/>
      <c r="M47" s="436"/>
      <c r="N47" s="436"/>
      <c r="O47" s="436"/>
      <c r="P47" s="436">
        <v>2.036</v>
      </c>
      <c r="Q47" s="436">
        <v>0.183</v>
      </c>
      <c r="R47" s="436"/>
      <c r="S47" s="436"/>
      <c r="T47" s="436"/>
      <c r="U47" s="436"/>
      <c r="V47" s="436"/>
      <c r="W47" s="436"/>
      <c r="X47" s="436"/>
      <c r="Y47" s="436"/>
      <c r="Z47" s="436"/>
      <c r="AA47" s="436"/>
      <c r="AB47" s="436"/>
      <c r="AC47" s="436">
        <v>98.906000000000006</v>
      </c>
      <c r="AD47" s="436">
        <v>123.217</v>
      </c>
      <c r="AE47" s="436"/>
      <c r="AF47" s="436"/>
      <c r="AG47" s="436">
        <v>6.7510000000000003</v>
      </c>
      <c r="AH47" s="436"/>
      <c r="AI47" s="436"/>
      <c r="AJ47" s="436"/>
      <c r="AK47" s="436"/>
      <c r="AL47" s="436"/>
      <c r="AM47" s="436"/>
      <c r="AN47" s="436"/>
      <c r="AO47" s="436"/>
      <c r="AP47" s="436">
        <v>486.58499999999998</v>
      </c>
    </row>
    <row r="48" spans="1:42" s="11" customFormat="1" ht="18" customHeight="1">
      <c r="A48" s="50"/>
      <c r="B48" s="5" t="s">
        <v>109</v>
      </c>
      <c r="C48" s="48"/>
      <c r="D48" s="436">
        <v>92.228999999999999</v>
      </c>
      <c r="E48" s="436">
        <v>46.277999999999999</v>
      </c>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v>0.4</v>
      </c>
      <c r="AD48" s="436">
        <v>8.9659999999999993</v>
      </c>
      <c r="AE48" s="436"/>
      <c r="AF48" s="436"/>
      <c r="AG48" s="436"/>
      <c r="AH48" s="436"/>
      <c r="AI48" s="436"/>
      <c r="AJ48" s="436"/>
      <c r="AK48" s="436"/>
      <c r="AL48" s="436"/>
      <c r="AM48" s="436"/>
      <c r="AN48" s="436"/>
      <c r="AO48" s="436"/>
      <c r="AP48" s="436"/>
    </row>
    <row r="49" spans="1:42" s="11" customFormat="1" ht="18" customHeight="1">
      <c r="A49" s="50"/>
      <c r="B49" s="52" t="s">
        <v>106</v>
      </c>
      <c r="C49" s="48"/>
      <c r="D49" s="436">
        <v>92.228999999999999</v>
      </c>
      <c r="E49" s="436">
        <v>46.277999999999999</v>
      </c>
      <c r="F49" s="436"/>
      <c r="G49" s="436"/>
      <c r="H49" s="436"/>
      <c r="I49" s="436"/>
      <c r="J49" s="436"/>
      <c r="K49" s="436"/>
      <c r="L49" s="436"/>
      <c r="M49" s="436"/>
      <c r="N49" s="436"/>
      <c r="O49" s="436"/>
      <c r="P49" s="436"/>
      <c r="Q49" s="436"/>
      <c r="R49" s="436"/>
      <c r="S49" s="436"/>
      <c r="T49" s="436"/>
      <c r="U49" s="436"/>
      <c r="V49" s="436"/>
      <c r="W49" s="436"/>
      <c r="X49" s="436"/>
      <c r="Y49" s="436"/>
      <c r="Z49" s="436"/>
      <c r="AA49" s="436"/>
      <c r="AB49" s="436"/>
      <c r="AC49" s="436">
        <v>0.4</v>
      </c>
      <c r="AD49" s="436">
        <v>8.9659999999999993</v>
      </c>
      <c r="AE49" s="436"/>
      <c r="AF49" s="436"/>
      <c r="AG49" s="436"/>
      <c r="AH49" s="436"/>
      <c r="AI49" s="436"/>
      <c r="AJ49" s="436"/>
      <c r="AK49" s="436"/>
      <c r="AL49" s="436"/>
      <c r="AM49" s="436"/>
      <c r="AN49" s="436"/>
      <c r="AO49" s="436"/>
      <c r="AP49" s="436"/>
    </row>
    <row r="50" spans="1:42" s="11" customFormat="1" ht="18" customHeight="1">
      <c r="A50" s="50"/>
      <c r="B50" s="52" t="s">
        <v>107</v>
      </c>
      <c r="C50" s="48"/>
      <c r="D50" s="436"/>
      <c r="E50" s="436"/>
      <c r="F50" s="436"/>
      <c r="G50" s="436"/>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436"/>
      <c r="AL50" s="436"/>
      <c r="AM50" s="436"/>
      <c r="AN50" s="436"/>
      <c r="AO50" s="436"/>
      <c r="AP50" s="436"/>
    </row>
    <row r="51" spans="1:42" s="11" customFormat="1" ht="18" customHeight="1">
      <c r="A51" s="50"/>
      <c r="B51" s="5" t="s">
        <v>110</v>
      </c>
      <c r="C51" s="68"/>
      <c r="D51" s="436">
        <v>730</v>
      </c>
      <c r="E51" s="436">
        <v>49.963000000000001</v>
      </c>
      <c r="F51" s="436">
        <v>21.286000000000001</v>
      </c>
      <c r="G51" s="436">
        <v>556.75599999999997</v>
      </c>
      <c r="H51" s="436"/>
      <c r="I51" s="436"/>
      <c r="J51" s="436"/>
      <c r="K51" s="436"/>
      <c r="L51" s="436"/>
      <c r="M51" s="436"/>
      <c r="N51" s="436"/>
      <c r="O51" s="436"/>
      <c r="P51" s="436">
        <v>2.036</v>
      </c>
      <c r="Q51" s="436">
        <v>0.183</v>
      </c>
      <c r="R51" s="436"/>
      <c r="S51" s="436"/>
      <c r="T51" s="436"/>
      <c r="U51" s="436"/>
      <c r="V51" s="436"/>
      <c r="W51" s="436"/>
      <c r="X51" s="436"/>
      <c r="Y51" s="436"/>
      <c r="Z51" s="436"/>
      <c r="AA51" s="436"/>
      <c r="AB51" s="436"/>
      <c r="AC51" s="436">
        <v>153.947</v>
      </c>
      <c r="AD51" s="436">
        <v>274.86</v>
      </c>
      <c r="AE51" s="436"/>
      <c r="AF51" s="436"/>
      <c r="AG51" s="436">
        <v>6.7510000000000003</v>
      </c>
      <c r="AH51" s="436"/>
      <c r="AI51" s="436"/>
      <c r="AJ51" s="436"/>
      <c r="AK51" s="436">
        <v>6.2140000000000004</v>
      </c>
      <c r="AL51" s="436"/>
      <c r="AM51" s="436"/>
      <c r="AN51" s="436"/>
      <c r="AO51" s="436"/>
      <c r="AP51" s="436">
        <v>486.58499999999998</v>
      </c>
    </row>
    <row r="52" spans="1:42" s="11" customFormat="1" ht="18" customHeight="1">
      <c r="A52" s="54"/>
      <c r="B52" s="53" t="s">
        <v>111</v>
      </c>
      <c r="C52" s="48"/>
      <c r="D52" s="436"/>
      <c r="E52" s="436"/>
      <c r="F52" s="436"/>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J52" s="436"/>
      <c r="AK52" s="436"/>
      <c r="AL52" s="436"/>
      <c r="AM52" s="436"/>
      <c r="AN52" s="436"/>
      <c r="AO52" s="436"/>
      <c r="AP52" s="436"/>
    </row>
    <row r="53" spans="1:42" s="11" customFormat="1" ht="18" customHeight="1">
      <c r="A53" s="50"/>
      <c r="B53" s="5" t="s">
        <v>112</v>
      </c>
      <c r="C53" s="48"/>
      <c r="D53" s="436">
        <v>730</v>
      </c>
      <c r="E53" s="436">
        <v>49.963000000000001</v>
      </c>
      <c r="F53" s="436">
        <v>21.286000000000001</v>
      </c>
      <c r="G53" s="436">
        <v>556.28899999999999</v>
      </c>
      <c r="H53" s="436"/>
      <c r="I53" s="436"/>
      <c r="J53" s="436"/>
      <c r="K53" s="436"/>
      <c r="L53" s="436"/>
      <c r="M53" s="436"/>
      <c r="N53" s="436"/>
      <c r="O53" s="436"/>
      <c r="P53" s="436">
        <v>1.694</v>
      </c>
      <c r="Q53" s="436">
        <v>9.1499999999999998E-2</v>
      </c>
      <c r="R53" s="436"/>
      <c r="S53" s="436"/>
      <c r="T53" s="436"/>
      <c r="U53" s="436"/>
      <c r="V53" s="436"/>
      <c r="W53" s="436"/>
      <c r="X53" s="436"/>
      <c r="Y53" s="436"/>
      <c r="Z53" s="436"/>
      <c r="AA53" s="436"/>
      <c r="AB53" s="436"/>
      <c r="AC53" s="436">
        <v>153.947</v>
      </c>
      <c r="AD53" s="436">
        <v>273.71600000000001</v>
      </c>
      <c r="AE53" s="436"/>
      <c r="AF53" s="436"/>
      <c r="AG53" s="436">
        <v>4.7220000000000004</v>
      </c>
      <c r="AH53" s="436"/>
      <c r="AI53" s="436"/>
      <c r="AJ53" s="436"/>
      <c r="AK53" s="436">
        <v>6.2140000000000004</v>
      </c>
      <c r="AL53" s="436"/>
      <c r="AM53" s="436"/>
      <c r="AN53" s="436"/>
      <c r="AO53" s="436"/>
      <c r="AP53" s="436">
        <v>456.77</v>
      </c>
    </row>
    <row r="54" spans="1:42" s="11" customFormat="1" ht="18" customHeight="1">
      <c r="A54" s="50"/>
      <c r="B54" s="5" t="s">
        <v>113</v>
      </c>
      <c r="C54" s="48"/>
      <c r="D54" s="436"/>
      <c r="E54" s="436"/>
      <c r="F54" s="436"/>
      <c r="G54" s="436">
        <v>0.46700000000000003</v>
      </c>
      <c r="H54" s="436"/>
      <c r="I54" s="436"/>
      <c r="J54" s="436"/>
      <c r="K54" s="436"/>
      <c r="L54" s="436"/>
      <c r="M54" s="436"/>
      <c r="N54" s="436"/>
      <c r="O54" s="436"/>
      <c r="P54" s="436">
        <v>0.34100000000000003</v>
      </c>
      <c r="Q54" s="436">
        <v>9.1499999999999998E-2</v>
      </c>
      <c r="R54" s="436"/>
      <c r="S54" s="436"/>
      <c r="T54" s="436"/>
      <c r="U54" s="436"/>
      <c r="V54" s="436"/>
      <c r="W54" s="436"/>
      <c r="X54" s="436"/>
      <c r="Y54" s="436"/>
      <c r="Z54" s="436"/>
      <c r="AA54" s="436"/>
      <c r="AB54" s="436"/>
      <c r="AC54" s="436"/>
      <c r="AD54" s="436">
        <v>1.143</v>
      </c>
      <c r="AE54" s="436"/>
      <c r="AF54" s="436"/>
      <c r="AG54" s="436">
        <v>2.028</v>
      </c>
      <c r="AH54" s="436"/>
      <c r="AI54" s="436"/>
      <c r="AJ54" s="436"/>
      <c r="AK54" s="436"/>
      <c r="AL54" s="436"/>
      <c r="AM54" s="436"/>
      <c r="AN54" s="436"/>
      <c r="AO54" s="436"/>
      <c r="AP54" s="436">
        <v>29.815000000000001</v>
      </c>
    </row>
    <row r="55" spans="1:42" s="11" customFormat="1" ht="18" customHeight="1">
      <c r="A55" s="55"/>
      <c r="B55" s="56" t="s">
        <v>114</v>
      </c>
      <c r="C55" s="59"/>
      <c r="D55" s="436"/>
      <c r="E55" s="436"/>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436"/>
      <c r="AI55" s="436"/>
      <c r="AJ55" s="436"/>
      <c r="AK55" s="436"/>
      <c r="AL55" s="436"/>
      <c r="AM55" s="436"/>
      <c r="AN55" s="436"/>
      <c r="AO55" s="436"/>
      <c r="AP55" s="436"/>
    </row>
    <row r="56" spans="1:42" s="158" customFormat="1" ht="114.75" customHeight="1">
      <c r="A56" s="560" t="s">
        <v>162</v>
      </c>
      <c r="B56" s="561"/>
      <c r="C56" s="561"/>
      <c r="D56" s="561"/>
      <c r="E56" s="561"/>
      <c r="F56" s="561"/>
      <c r="G56" s="561"/>
      <c r="H56" s="561"/>
      <c r="I56" s="561"/>
      <c r="J56" s="561"/>
      <c r="K56" s="561"/>
      <c r="L56" s="561"/>
      <c r="M56" s="561"/>
      <c r="N56" s="561"/>
      <c r="O56" s="561"/>
      <c r="P56" s="561"/>
      <c r="Q56" s="561"/>
      <c r="R56" s="561"/>
      <c r="S56" s="561"/>
      <c r="T56" s="561"/>
      <c r="U56" s="561"/>
      <c r="V56" s="561"/>
      <c r="W56" s="561"/>
      <c r="X56" s="561"/>
      <c r="Y56" s="561"/>
      <c r="Z56" s="561"/>
      <c r="AA56" s="561"/>
      <c r="AB56" s="561"/>
      <c r="AC56" s="561"/>
      <c r="AD56" s="561"/>
      <c r="AE56" s="561"/>
      <c r="AF56" s="561"/>
      <c r="AG56" s="561"/>
      <c r="AH56" s="561"/>
      <c r="AI56" s="561"/>
      <c r="AJ56" s="561"/>
      <c r="AK56" s="561"/>
      <c r="AL56" s="561"/>
      <c r="AM56" s="561"/>
      <c r="AN56" s="561"/>
      <c r="AO56" s="561"/>
      <c r="AP56" s="561"/>
    </row>
    <row r="57" spans="1:42" s="158" customFormat="1" ht="20.25">
      <c r="A57" s="233"/>
      <c r="B57" s="127"/>
      <c r="C57" s="127"/>
      <c r="AP57" s="234"/>
    </row>
    <row r="58" spans="1:42" s="158" customFormat="1" ht="20.25">
      <c r="A58" s="233"/>
      <c r="B58" s="127"/>
      <c r="C58" s="127"/>
      <c r="AP58" s="234"/>
    </row>
    <row r="59" spans="1:42" s="158" customFormat="1" ht="20.25">
      <c r="A59" s="200"/>
      <c r="B59" s="127"/>
      <c r="C59" s="127"/>
      <c r="D59" s="197"/>
      <c r="E59" s="197"/>
      <c r="F59" s="197"/>
      <c r="G59" s="197"/>
      <c r="H59" s="197"/>
      <c r="AP59" s="234"/>
    </row>
    <row r="60" spans="1:42" s="223" customFormat="1" ht="18" customHeight="1">
      <c r="A60" s="127"/>
      <c r="B60" s="127"/>
      <c r="C60" s="127"/>
      <c r="D60" s="140"/>
      <c r="E60" s="140"/>
      <c r="F60" s="140"/>
      <c r="G60" s="140"/>
      <c r="H60" s="140"/>
      <c r="I60" s="140"/>
      <c r="J60" s="140"/>
      <c r="K60" s="140"/>
      <c r="L60" s="140"/>
      <c r="M60" s="140"/>
      <c r="N60" s="140"/>
      <c r="O60" s="140"/>
      <c r="P60" s="140"/>
      <c r="Q60" s="140"/>
      <c r="R60" s="140"/>
      <c r="AP60" s="235"/>
    </row>
    <row r="61" spans="1:42" s="225" customFormat="1" ht="18" customHeight="1">
      <c r="A61" s="135"/>
      <c r="B61" s="135"/>
      <c r="C61" s="135"/>
      <c r="D61" s="236"/>
      <c r="E61" s="236"/>
      <c r="F61" s="236"/>
      <c r="G61" s="236"/>
      <c r="H61" s="236"/>
      <c r="J61" s="179"/>
      <c r="AP61" s="237"/>
    </row>
    <row r="62" spans="1:42" s="227" customFormat="1">
      <c r="AP62" s="238"/>
    </row>
    <row r="63" spans="1:42" s="227" customFormat="1">
      <c r="AP63" s="238"/>
    </row>
    <row r="64" spans="1:42" s="227" customFormat="1">
      <c r="AP64" s="238"/>
    </row>
    <row r="65"/>
    <row r="66"/>
    <row r="67"/>
  </sheetData>
  <dataConsolidate/>
  <mergeCells count="8">
    <mergeCell ref="A56:AP56"/>
    <mergeCell ref="B4:AP4"/>
    <mergeCell ref="B5:AP5"/>
    <mergeCell ref="B7:AP7"/>
    <mergeCell ref="B8:AP8"/>
    <mergeCell ref="B11:C11"/>
    <mergeCell ref="D13:AP13"/>
    <mergeCell ref="B9:AP9"/>
  </mergeCells>
  <phoneticPr fontId="0" type="noConversion"/>
  <conditionalFormatting sqref="D38:AP40">
    <cfRule type="expression" dxfId="21" priority="1" stopIfTrue="1">
      <formula>D38=""</formula>
    </cfRule>
    <cfRule type="expression" dxfId="20" priority="2" stopIfTrue="1">
      <formula>D38&lt;0</formula>
    </cfRule>
    <cfRule type="expression" dxfId="19" priority="3" stopIfTrue="1">
      <formula>NOT(ISNUMBER(D38))</formula>
    </cfRule>
  </conditionalFormatting>
  <conditionalFormatting sqref="D53:AP55 D27:AP36 D42:AP51 D16:AP25">
    <cfRule type="expression" dxfId="18" priority="4" stopIfTrue="1">
      <formula>AND(D16&lt;&gt;"",OR(D16&lt;0,NOT(ISNUMBER(D16))))</formula>
    </cfRule>
  </conditionalFormatting>
  <conditionalFormatting sqref="B11:C11">
    <cfRule type="expression" dxfId="17" priority="5" stopIfTrue="1">
      <formula>COUNTA(D16:AP55)&lt;&gt;COUNTIF(D16:AP55,"&gt;=0")</formula>
    </cfRule>
  </conditionalFormatting>
  <pageMargins left="0.68" right="0.21" top="1" bottom="1" header="0.5" footer="0.5"/>
  <pageSetup paperSize="9" scale="38" orientation="landscape" r:id="rId1"/>
  <headerFooter alignWithMargins="0">
    <oddFooter>&amp;C2010 Triennial Central Bank Survey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outlinePr summaryBelow="0" summaryRight="0"/>
    <pageSetUpPr fitToPage="1"/>
  </sheetPr>
  <dimension ref="A1:N60"/>
  <sheetViews>
    <sheetView zoomScale="55" workbookViewId="0">
      <pane xSplit="3" ySplit="14" topLeftCell="F30" activePane="bottomRight" state="frozen"/>
      <selection activeCell="M22" sqref="M22"/>
      <selection pane="topRight" activeCell="M22" sqref="M22"/>
      <selection pane="bottomLeft" activeCell="M22" sqref="M22"/>
      <selection pane="bottomRight" activeCell="M22" sqref="M22"/>
    </sheetView>
  </sheetViews>
  <sheetFormatPr defaultRowHeight="12.75" zeroHeight="1"/>
  <cols>
    <col min="1" max="1" width="2.42578125" style="204" customWidth="1"/>
    <col min="2" max="2" width="39.85546875" style="204" customWidth="1"/>
    <col min="3" max="3" width="13" style="204" customWidth="1"/>
    <col min="4" max="13" width="10.7109375" style="204" customWidth="1"/>
    <col min="14" max="14" width="2.85546875" style="204" customWidth="1"/>
    <col min="15" max="16384" width="9.140625" style="204"/>
  </cols>
  <sheetData>
    <row r="1" spans="1:14" s="99" customFormat="1" ht="19.5">
      <c r="A1" s="96" t="s">
        <v>123</v>
      </c>
      <c r="B1" s="97"/>
      <c r="C1" s="97"/>
      <c r="D1" s="98"/>
      <c r="E1" s="98"/>
      <c r="F1" s="98"/>
      <c r="G1" s="98"/>
      <c r="H1" s="98"/>
      <c r="I1" s="98"/>
      <c r="J1" s="98"/>
      <c r="K1" s="98"/>
      <c r="L1" s="98"/>
      <c r="M1" s="98"/>
      <c r="N1" s="98"/>
    </row>
    <row r="2" spans="1:14" s="99" customFormat="1" ht="19.5">
      <c r="A2" s="96"/>
      <c r="B2" s="97"/>
      <c r="C2" s="97"/>
      <c r="D2" s="98"/>
      <c r="E2" s="98"/>
      <c r="F2" s="98"/>
      <c r="G2" s="98"/>
      <c r="H2" s="98"/>
      <c r="I2" s="98"/>
      <c r="J2" s="98"/>
      <c r="K2" s="98"/>
      <c r="L2" s="98"/>
      <c r="M2" s="98"/>
      <c r="N2" s="98"/>
    </row>
    <row r="3" spans="1:14" s="99" customFormat="1" ht="18.75">
      <c r="A3" s="100"/>
      <c r="B3" s="578" t="s">
        <v>92</v>
      </c>
      <c r="C3" s="578"/>
      <c r="D3" s="578"/>
      <c r="E3" s="578"/>
      <c r="F3" s="578"/>
      <c r="G3" s="578"/>
      <c r="H3" s="578"/>
      <c r="I3" s="578"/>
      <c r="J3" s="578"/>
      <c r="K3" s="578"/>
      <c r="L3" s="578"/>
      <c r="M3" s="578"/>
      <c r="N3" s="207"/>
    </row>
    <row r="4" spans="1:14" s="99" customFormat="1" ht="18.75">
      <c r="A4" s="101"/>
      <c r="B4" s="578" t="s">
        <v>93</v>
      </c>
      <c r="C4" s="578"/>
      <c r="D4" s="578"/>
      <c r="E4" s="578"/>
      <c r="F4" s="578"/>
      <c r="G4" s="578"/>
      <c r="H4" s="578"/>
      <c r="I4" s="578"/>
      <c r="J4" s="578"/>
      <c r="K4" s="578"/>
      <c r="L4" s="578"/>
      <c r="M4" s="578"/>
      <c r="N4" s="207"/>
    </row>
    <row r="5" spans="1:14" s="99" customFormat="1" ht="9" customHeight="1">
      <c r="A5" s="101"/>
      <c r="C5" s="211"/>
      <c r="D5" s="102"/>
      <c r="E5" s="103"/>
      <c r="F5" s="103"/>
      <c r="G5" s="103"/>
      <c r="H5" s="212"/>
      <c r="I5" s="103"/>
      <c r="J5" s="103"/>
      <c r="K5" s="103"/>
      <c r="L5" s="103"/>
      <c r="M5" s="103"/>
      <c r="N5" s="103"/>
    </row>
    <row r="6" spans="1:14" s="99" customFormat="1" ht="18.75">
      <c r="A6" s="100"/>
      <c r="B6" s="578" t="s">
        <v>128</v>
      </c>
      <c r="C6" s="578"/>
      <c r="D6" s="578"/>
      <c r="E6" s="578"/>
      <c r="F6" s="578"/>
      <c r="G6" s="578"/>
      <c r="H6" s="578"/>
      <c r="I6" s="578"/>
      <c r="J6" s="578"/>
      <c r="K6" s="578"/>
      <c r="L6" s="578"/>
      <c r="M6" s="578"/>
      <c r="N6" s="207"/>
    </row>
    <row r="7" spans="1:14" s="99" customFormat="1" ht="18.75">
      <c r="A7" s="104"/>
      <c r="B7" s="578" t="s">
        <v>213</v>
      </c>
      <c r="C7" s="578"/>
      <c r="D7" s="578"/>
      <c r="E7" s="578"/>
      <c r="F7" s="578"/>
      <c r="G7" s="578"/>
      <c r="H7" s="578"/>
      <c r="I7" s="578"/>
      <c r="J7" s="578"/>
      <c r="K7" s="578"/>
      <c r="L7" s="578"/>
      <c r="M7" s="578"/>
      <c r="N7" s="207"/>
    </row>
    <row r="8" spans="1:14" s="99" customFormat="1" ht="18.75">
      <c r="A8" s="104"/>
      <c r="B8" s="578" t="s">
        <v>94</v>
      </c>
      <c r="C8" s="578"/>
      <c r="D8" s="578"/>
      <c r="E8" s="578"/>
      <c r="F8" s="578"/>
      <c r="G8" s="578"/>
      <c r="H8" s="578"/>
      <c r="I8" s="578"/>
      <c r="J8" s="578"/>
      <c r="K8" s="578"/>
      <c r="L8" s="578"/>
      <c r="M8" s="578"/>
      <c r="N8" s="207"/>
    </row>
    <row r="9" spans="1:14" s="99" customFormat="1" ht="6.75" customHeight="1">
      <c r="A9" s="104"/>
      <c r="B9" s="578"/>
      <c r="C9" s="578"/>
      <c r="D9" s="578"/>
      <c r="E9" s="578"/>
      <c r="F9" s="578"/>
      <c r="G9" s="578"/>
      <c r="H9" s="578"/>
      <c r="I9" s="578"/>
      <c r="J9" s="578"/>
      <c r="K9" s="578"/>
      <c r="L9" s="578"/>
      <c r="M9" s="578"/>
      <c r="N9" s="207"/>
    </row>
    <row r="10" spans="1:14" s="99" customFormat="1" ht="42.75" customHeight="1">
      <c r="A10" s="104"/>
      <c r="C10" s="211"/>
      <c r="D10" s="569" t="s">
        <v>0</v>
      </c>
      <c r="E10" s="570"/>
      <c r="F10" s="570"/>
      <c r="G10" s="570"/>
      <c r="H10" s="570"/>
      <c r="I10" s="570"/>
      <c r="J10" s="570"/>
      <c r="K10" s="570"/>
      <c r="L10" s="570"/>
      <c r="M10" s="570"/>
      <c r="N10" s="318"/>
    </row>
    <row r="11" spans="1:14" s="99" customFormat="1" ht="6.75" customHeight="1">
      <c r="A11" s="105"/>
      <c r="B11" s="106"/>
      <c r="C11" s="106"/>
      <c r="D11" s="107"/>
      <c r="E11" s="108"/>
      <c r="F11" s="108"/>
      <c r="G11" s="108"/>
      <c r="H11" s="108"/>
      <c r="I11" s="108"/>
      <c r="J11" s="108"/>
      <c r="K11" s="108"/>
      <c r="L11" s="108"/>
      <c r="M11" s="108"/>
      <c r="N11" s="108"/>
    </row>
    <row r="12" spans="1:14" s="99" customFormat="1" ht="28.5" customHeight="1">
      <c r="A12" s="109"/>
      <c r="B12" s="110" t="s">
        <v>95</v>
      </c>
      <c r="C12" s="111"/>
      <c r="D12" s="573" t="s">
        <v>96</v>
      </c>
      <c r="E12" s="574"/>
      <c r="F12" s="574"/>
      <c r="G12" s="574"/>
      <c r="H12" s="574"/>
      <c r="I12" s="574"/>
      <c r="J12" s="574"/>
      <c r="K12" s="574"/>
      <c r="L12" s="574"/>
      <c r="M12" s="575"/>
      <c r="N12" s="330"/>
    </row>
    <row r="13" spans="1:14" s="99" customFormat="1" ht="28.5" customHeight="1">
      <c r="A13" s="274"/>
      <c r="B13" s="275"/>
      <c r="C13" s="276"/>
      <c r="D13" s="571" t="s">
        <v>97</v>
      </c>
      <c r="E13" s="571" t="s">
        <v>126</v>
      </c>
      <c r="F13" s="571" t="s">
        <v>98</v>
      </c>
      <c r="G13" s="571" t="s">
        <v>99</v>
      </c>
      <c r="H13" s="571" t="s">
        <v>100</v>
      </c>
      <c r="I13" s="571" t="s">
        <v>101</v>
      </c>
      <c r="J13" s="571" t="s">
        <v>102</v>
      </c>
      <c r="K13" s="571" t="s">
        <v>130</v>
      </c>
      <c r="L13" s="576" t="s">
        <v>153</v>
      </c>
      <c r="M13" s="571" t="s">
        <v>103</v>
      </c>
      <c r="N13" s="331"/>
    </row>
    <row r="14" spans="1:14" s="99" customFormat="1" ht="24.75" customHeight="1">
      <c r="A14" s="112"/>
      <c r="B14" s="113"/>
      <c r="C14" s="113"/>
      <c r="D14" s="572"/>
      <c r="E14" s="572"/>
      <c r="F14" s="572"/>
      <c r="G14" s="572"/>
      <c r="H14" s="572"/>
      <c r="I14" s="572"/>
      <c r="J14" s="572"/>
      <c r="K14" s="572"/>
      <c r="L14" s="577"/>
      <c r="M14" s="572"/>
      <c r="N14" s="331"/>
    </row>
    <row r="15" spans="1:14" s="99" customFormat="1" ht="35.25" customHeight="1">
      <c r="A15" s="114"/>
      <c r="B15" s="115" t="s">
        <v>154</v>
      </c>
      <c r="C15" s="116"/>
      <c r="D15" s="434"/>
      <c r="E15" s="435"/>
      <c r="F15" s="435"/>
      <c r="G15" s="435"/>
      <c r="H15" s="435"/>
      <c r="I15" s="435"/>
      <c r="J15" s="435"/>
      <c r="K15" s="435"/>
      <c r="L15" s="435"/>
      <c r="M15" s="214"/>
      <c r="N15" s="332"/>
    </row>
    <row r="16" spans="1:14" s="99" customFormat="1" ht="15">
      <c r="A16" s="117"/>
      <c r="B16" s="118" t="s">
        <v>105</v>
      </c>
      <c r="C16" s="118"/>
      <c r="D16" s="436"/>
      <c r="E16" s="436"/>
      <c r="F16" s="436"/>
      <c r="G16" s="436"/>
      <c r="H16" s="436"/>
      <c r="I16" s="436"/>
      <c r="J16" s="436"/>
      <c r="K16" s="436"/>
      <c r="L16" s="436"/>
      <c r="M16" s="124">
        <f>+SUM(D16:L16)</f>
        <v>0</v>
      </c>
      <c r="N16" s="322"/>
    </row>
    <row r="17" spans="1:14" s="99" customFormat="1" ht="15">
      <c r="A17" s="119"/>
      <c r="B17" s="120" t="s">
        <v>106</v>
      </c>
      <c r="C17" s="118"/>
      <c r="D17" s="436"/>
      <c r="E17" s="436"/>
      <c r="F17" s="436"/>
      <c r="G17" s="436"/>
      <c r="H17" s="436"/>
      <c r="I17" s="436"/>
      <c r="J17" s="436"/>
      <c r="K17" s="436"/>
      <c r="L17" s="436"/>
      <c r="M17" s="124">
        <f t="shared" ref="M17:M24" si="0">+SUM(D17:L17)</f>
        <v>0</v>
      </c>
      <c r="N17" s="322"/>
    </row>
    <row r="18" spans="1:14" s="99" customFormat="1" ht="15">
      <c r="A18" s="119"/>
      <c r="B18" s="120" t="s">
        <v>107</v>
      </c>
      <c r="C18" s="118"/>
      <c r="D18" s="436"/>
      <c r="E18" s="436"/>
      <c r="F18" s="436"/>
      <c r="G18" s="436"/>
      <c r="H18" s="436"/>
      <c r="I18" s="436"/>
      <c r="J18" s="436"/>
      <c r="K18" s="436"/>
      <c r="L18" s="436"/>
      <c r="M18" s="124">
        <f t="shared" si="0"/>
        <v>0</v>
      </c>
      <c r="N18" s="322"/>
    </row>
    <row r="19" spans="1:14" s="99" customFormat="1" ht="15">
      <c r="A19" s="117"/>
      <c r="B19" s="118" t="s">
        <v>108</v>
      </c>
      <c r="C19" s="118"/>
      <c r="D19" s="436"/>
      <c r="E19" s="436"/>
      <c r="F19" s="436"/>
      <c r="G19" s="436"/>
      <c r="H19" s="436"/>
      <c r="I19" s="436"/>
      <c r="J19" s="436"/>
      <c r="K19" s="436"/>
      <c r="L19" s="436"/>
      <c r="M19" s="124">
        <f t="shared" si="0"/>
        <v>0</v>
      </c>
      <c r="N19" s="322"/>
    </row>
    <row r="20" spans="1:14" s="99" customFormat="1" ht="15">
      <c r="A20" s="119"/>
      <c r="B20" s="120" t="s">
        <v>106</v>
      </c>
      <c r="C20" s="118"/>
      <c r="D20" s="436"/>
      <c r="E20" s="436"/>
      <c r="F20" s="436"/>
      <c r="G20" s="436"/>
      <c r="H20" s="436"/>
      <c r="I20" s="436"/>
      <c r="J20" s="436"/>
      <c r="K20" s="436"/>
      <c r="L20" s="436"/>
      <c r="M20" s="124">
        <f t="shared" si="0"/>
        <v>0</v>
      </c>
      <c r="N20" s="322"/>
    </row>
    <row r="21" spans="1:14" s="99" customFormat="1" ht="15">
      <c r="A21" s="119"/>
      <c r="B21" s="120" t="s">
        <v>107</v>
      </c>
      <c r="C21" s="118"/>
      <c r="D21" s="436"/>
      <c r="E21" s="436"/>
      <c r="F21" s="436"/>
      <c r="G21" s="436"/>
      <c r="H21" s="436"/>
      <c r="I21" s="436"/>
      <c r="J21" s="436"/>
      <c r="K21" s="436"/>
      <c r="L21" s="436"/>
      <c r="M21" s="124">
        <f t="shared" si="0"/>
        <v>0</v>
      </c>
      <c r="N21" s="322"/>
    </row>
    <row r="22" spans="1:14" s="99" customFormat="1" ht="15">
      <c r="A22" s="117"/>
      <c r="B22" s="118" t="s">
        <v>109</v>
      </c>
      <c r="C22" s="118"/>
      <c r="D22" s="436"/>
      <c r="E22" s="436"/>
      <c r="F22" s="436"/>
      <c r="G22" s="436"/>
      <c r="H22" s="436"/>
      <c r="I22" s="436"/>
      <c r="J22" s="436"/>
      <c r="K22" s="436"/>
      <c r="L22" s="436"/>
      <c r="M22" s="124">
        <f t="shared" si="0"/>
        <v>0</v>
      </c>
      <c r="N22" s="322"/>
    </row>
    <row r="23" spans="1:14" s="99" customFormat="1" ht="15">
      <c r="A23" s="119"/>
      <c r="B23" s="120" t="s">
        <v>106</v>
      </c>
      <c r="C23" s="118"/>
      <c r="D23" s="436"/>
      <c r="E23" s="436"/>
      <c r="F23" s="436"/>
      <c r="G23" s="436"/>
      <c r="H23" s="436"/>
      <c r="I23" s="436"/>
      <c r="J23" s="436"/>
      <c r="K23" s="436"/>
      <c r="L23" s="436"/>
      <c r="M23" s="124">
        <f t="shared" si="0"/>
        <v>0</v>
      </c>
      <c r="N23" s="322"/>
    </row>
    <row r="24" spans="1:14" s="99" customFormat="1" ht="15">
      <c r="A24" s="119"/>
      <c r="B24" s="120" t="s">
        <v>107</v>
      </c>
      <c r="C24" s="118"/>
      <c r="D24" s="436"/>
      <c r="E24" s="436"/>
      <c r="F24" s="436"/>
      <c r="G24" s="436"/>
      <c r="H24" s="436"/>
      <c r="I24" s="436"/>
      <c r="J24" s="436"/>
      <c r="K24" s="436"/>
      <c r="L24" s="436"/>
      <c r="M24" s="124">
        <f t="shared" si="0"/>
        <v>0</v>
      </c>
      <c r="N24" s="322"/>
    </row>
    <row r="25" spans="1:14" s="99" customFormat="1" ht="15">
      <c r="A25" s="117"/>
      <c r="B25" s="118" t="s">
        <v>110</v>
      </c>
      <c r="C25" s="118"/>
      <c r="D25" s="436"/>
      <c r="E25" s="436"/>
      <c r="F25" s="436"/>
      <c r="G25" s="436"/>
      <c r="H25" s="436"/>
      <c r="I25" s="436"/>
      <c r="J25" s="436"/>
      <c r="K25" s="436"/>
      <c r="L25" s="436"/>
      <c r="M25" s="124">
        <f>+SUM(D25:L25)</f>
        <v>0</v>
      </c>
      <c r="N25" s="322"/>
    </row>
    <row r="26" spans="1:14" s="99" customFormat="1" ht="35.25" customHeight="1">
      <c r="A26" s="114"/>
      <c r="B26" s="115" t="s">
        <v>160</v>
      </c>
      <c r="C26" s="116"/>
      <c r="D26" s="434"/>
      <c r="E26" s="435"/>
      <c r="F26" s="435"/>
      <c r="G26" s="435"/>
      <c r="H26" s="435"/>
      <c r="I26" s="435"/>
      <c r="J26" s="435"/>
      <c r="K26" s="435"/>
      <c r="L26" s="435"/>
      <c r="M26" s="124"/>
      <c r="N26" s="322"/>
    </row>
    <row r="27" spans="1:14" s="99" customFormat="1" ht="14.25">
      <c r="A27" s="114"/>
      <c r="B27" s="286" t="s">
        <v>119</v>
      </c>
      <c r="C27" s="116"/>
      <c r="D27" s="434"/>
      <c r="E27" s="435"/>
      <c r="F27" s="435"/>
      <c r="G27" s="435"/>
      <c r="H27" s="435"/>
      <c r="I27" s="435"/>
      <c r="J27" s="435"/>
      <c r="K27" s="435"/>
      <c r="L27" s="435"/>
      <c r="M27" s="124"/>
      <c r="N27" s="322"/>
    </row>
    <row r="28" spans="1:14" s="99" customFormat="1" ht="15">
      <c r="A28" s="117"/>
      <c r="B28" s="118" t="s">
        <v>105</v>
      </c>
      <c r="C28" s="118"/>
      <c r="D28" s="436">
        <v>684.93600000000004</v>
      </c>
      <c r="E28" s="436">
        <v>68.230999999999995</v>
      </c>
      <c r="F28" s="436"/>
      <c r="G28" s="436"/>
      <c r="H28" s="436"/>
      <c r="I28" s="436"/>
      <c r="J28" s="436"/>
      <c r="K28" s="436"/>
      <c r="L28" s="436"/>
      <c r="M28" s="124">
        <f>+SUM(D28:L28)</f>
        <v>753.16700000000003</v>
      </c>
      <c r="N28" s="322"/>
    </row>
    <row r="29" spans="1:14" s="99" customFormat="1" ht="15">
      <c r="A29" s="119"/>
      <c r="B29" s="120" t="s">
        <v>106</v>
      </c>
      <c r="C29" s="118"/>
      <c r="D29" s="436"/>
      <c r="E29" s="436"/>
      <c r="F29" s="436"/>
      <c r="G29" s="436"/>
      <c r="H29" s="436"/>
      <c r="I29" s="436"/>
      <c r="J29" s="436"/>
      <c r="K29" s="436"/>
      <c r="L29" s="436"/>
      <c r="M29" s="124">
        <f t="shared" ref="M29:M36" si="1">+SUM(D29:L29)</f>
        <v>0</v>
      </c>
      <c r="N29" s="322"/>
    </row>
    <row r="30" spans="1:14" s="99" customFormat="1" ht="15">
      <c r="A30" s="119"/>
      <c r="B30" s="120" t="s">
        <v>107</v>
      </c>
      <c r="C30" s="118"/>
      <c r="D30" s="436">
        <v>684.93600000000004</v>
      </c>
      <c r="E30" s="436">
        <v>68.230999999999995</v>
      </c>
      <c r="F30" s="436"/>
      <c r="G30" s="436"/>
      <c r="H30" s="436"/>
      <c r="I30" s="436"/>
      <c r="J30" s="436"/>
      <c r="K30" s="436"/>
      <c r="L30" s="436"/>
      <c r="M30" s="124">
        <f t="shared" si="1"/>
        <v>753.16700000000003</v>
      </c>
      <c r="N30" s="322"/>
    </row>
    <row r="31" spans="1:14" s="99" customFormat="1" ht="15">
      <c r="A31" s="117"/>
      <c r="B31" s="118" t="s">
        <v>108</v>
      </c>
      <c r="C31" s="118"/>
      <c r="D31" s="436">
        <v>620.23</v>
      </c>
      <c r="E31" s="436"/>
      <c r="F31" s="436"/>
      <c r="G31" s="436"/>
      <c r="H31" s="436"/>
      <c r="I31" s="436"/>
      <c r="J31" s="436"/>
      <c r="K31" s="436"/>
      <c r="L31" s="436"/>
      <c r="M31" s="124">
        <f t="shared" si="1"/>
        <v>620.23</v>
      </c>
      <c r="N31" s="322"/>
    </row>
    <row r="32" spans="1:14" s="99" customFormat="1" ht="15">
      <c r="A32" s="119"/>
      <c r="B32" s="120" t="s">
        <v>106</v>
      </c>
      <c r="C32" s="118"/>
      <c r="D32" s="436"/>
      <c r="E32" s="436"/>
      <c r="F32" s="436"/>
      <c r="G32" s="436"/>
      <c r="H32" s="436"/>
      <c r="I32" s="436"/>
      <c r="J32" s="436"/>
      <c r="K32" s="436"/>
      <c r="L32" s="436"/>
      <c r="M32" s="124">
        <f t="shared" si="1"/>
        <v>0</v>
      </c>
      <c r="N32" s="322"/>
    </row>
    <row r="33" spans="1:14" s="99" customFormat="1" ht="15">
      <c r="A33" s="119"/>
      <c r="B33" s="120" t="s">
        <v>107</v>
      </c>
      <c r="C33" s="118"/>
      <c r="D33" s="436">
        <v>620.23</v>
      </c>
      <c r="E33" s="436"/>
      <c r="F33" s="436"/>
      <c r="G33" s="436"/>
      <c r="H33" s="436"/>
      <c r="I33" s="436"/>
      <c r="J33" s="436"/>
      <c r="K33" s="436"/>
      <c r="L33" s="436"/>
      <c r="M33" s="124">
        <f t="shared" si="1"/>
        <v>620.23</v>
      </c>
      <c r="N33" s="322"/>
    </row>
    <row r="34" spans="1:14" s="99" customFormat="1" ht="15">
      <c r="A34" s="117"/>
      <c r="B34" s="118" t="s">
        <v>109</v>
      </c>
      <c r="C34" s="118"/>
      <c r="D34" s="436">
        <v>20.367999999999999</v>
      </c>
      <c r="E34" s="436">
        <v>12.207000000000001</v>
      </c>
      <c r="F34" s="436"/>
      <c r="G34" s="436"/>
      <c r="H34" s="436"/>
      <c r="I34" s="436"/>
      <c r="J34" s="436"/>
      <c r="K34" s="436"/>
      <c r="L34" s="436"/>
      <c r="M34" s="124">
        <f t="shared" si="1"/>
        <v>32.575000000000003</v>
      </c>
      <c r="N34" s="322"/>
    </row>
    <row r="35" spans="1:14" s="99" customFormat="1" ht="15">
      <c r="A35" s="119"/>
      <c r="B35" s="120" t="s">
        <v>106</v>
      </c>
      <c r="C35" s="118"/>
      <c r="D35" s="436">
        <v>20.367999999999999</v>
      </c>
      <c r="E35" s="436">
        <v>12.207000000000001</v>
      </c>
      <c r="F35" s="436"/>
      <c r="G35" s="436"/>
      <c r="H35" s="436"/>
      <c r="I35" s="436"/>
      <c r="J35" s="436"/>
      <c r="K35" s="436"/>
      <c r="L35" s="436"/>
      <c r="M35" s="124">
        <f t="shared" si="1"/>
        <v>32.575000000000003</v>
      </c>
      <c r="N35" s="322"/>
    </row>
    <row r="36" spans="1:14" s="99" customFormat="1" ht="15">
      <c r="A36" s="119"/>
      <c r="B36" s="120" t="s">
        <v>107</v>
      </c>
      <c r="C36" s="118"/>
      <c r="D36" s="436"/>
      <c r="E36" s="436"/>
      <c r="F36" s="436"/>
      <c r="G36" s="436"/>
      <c r="H36" s="436"/>
      <c r="I36" s="436"/>
      <c r="J36" s="436"/>
      <c r="K36" s="436"/>
      <c r="L36" s="436"/>
      <c r="M36" s="124">
        <f t="shared" si="1"/>
        <v>0</v>
      </c>
      <c r="N36" s="322"/>
    </row>
    <row r="37" spans="1:14" s="99" customFormat="1" ht="15">
      <c r="A37" s="117"/>
      <c r="B37" s="118" t="s">
        <v>110</v>
      </c>
      <c r="C37" s="118"/>
      <c r="D37" s="436">
        <v>1325.5340000000001</v>
      </c>
      <c r="E37" s="436">
        <v>80.438000000000002</v>
      </c>
      <c r="F37" s="436"/>
      <c r="G37" s="436"/>
      <c r="H37" s="436"/>
      <c r="I37" s="436"/>
      <c r="J37" s="436"/>
      <c r="K37" s="436"/>
      <c r="L37" s="436"/>
      <c r="M37" s="124">
        <f>+SUM(D37:L37)</f>
        <v>1405.9720000000002</v>
      </c>
      <c r="N37" s="322"/>
    </row>
    <row r="38" spans="1:14" s="99" customFormat="1" ht="24.95" customHeight="1">
      <c r="A38" s="114"/>
      <c r="B38" s="286" t="s">
        <v>120</v>
      </c>
      <c r="C38" s="116"/>
      <c r="D38" s="434"/>
      <c r="E38" s="435"/>
      <c r="F38" s="435"/>
      <c r="G38" s="435"/>
      <c r="H38" s="435"/>
      <c r="I38" s="435"/>
      <c r="J38" s="435"/>
      <c r="K38" s="435"/>
      <c r="L38" s="435"/>
      <c r="M38" s="220"/>
      <c r="N38" s="333"/>
    </row>
    <row r="39" spans="1:14" s="99" customFormat="1" ht="15">
      <c r="A39" s="117"/>
      <c r="B39" s="118" t="s">
        <v>105</v>
      </c>
      <c r="C39" s="118"/>
      <c r="D39" s="436">
        <v>20.367999999999999</v>
      </c>
      <c r="E39" s="436">
        <v>12.207000000000001</v>
      </c>
      <c r="F39" s="436"/>
      <c r="G39" s="436"/>
      <c r="H39" s="436"/>
      <c r="I39" s="436"/>
      <c r="J39" s="436"/>
      <c r="K39" s="436"/>
      <c r="L39" s="436"/>
      <c r="M39" s="124">
        <f>+SUM(D39:L39)</f>
        <v>32.575000000000003</v>
      </c>
      <c r="N39" s="322"/>
    </row>
    <row r="40" spans="1:14" s="99" customFormat="1" ht="15">
      <c r="A40" s="119"/>
      <c r="B40" s="120" t="s">
        <v>106</v>
      </c>
      <c r="C40" s="118"/>
      <c r="D40" s="436"/>
      <c r="E40" s="436"/>
      <c r="F40" s="436"/>
      <c r="G40" s="436"/>
      <c r="H40" s="436"/>
      <c r="I40" s="436"/>
      <c r="J40" s="436"/>
      <c r="K40" s="436"/>
      <c r="L40" s="436"/>
      <c r="M40" s="124">
        <f t="shared" ref="M40:M47" si="2">+SUM(D40:L40)</f>
        <v>0</v>
      </c>
      <c r="N40" s="322"/>
    </row>
    <row r="41" spans="1:14" s="99" customFormat="1" ht="15">
      <c r="A41" s="119"/>
      <c r="B41" s="120" t="s">
        <v>107</v>
      </c>
      <c r="C41" s="118"/>
      <c r="D41" s="436">
        <v>20.367999999999999</v>
      </c>
      <c r="E41" s="436">
        <v>12.207000000000001</v>
      </c>
      <c r="F41" s="436"/>
      <c r="G41" s="436"/>
      <c r="H41" s="436"/>
      <c r="I41" s="436"/>
      <c r="J41" s="436"/>
      <c r="K41" s="436"/>
      <c r="L41" s="436"/>
      <c r="M41" s="124">
        <f t="shared" si="2"/>
        <v>32.575000000000003</v>
      </c>
      <c r="N41" s="322"/>
    </row>
    <row r="42" spans="1:14" s="99" customFormat="1" ht="15">
      <c r="A42" s="117"/>
      <c r="B42" s="118" t="s">
        <v>108</v>
      </c>
      <c r="C42" s="118"/>
      <c r="D42" s="436"/>
      <c r="E42" s="436"/>
      <c r="F42" s="436"/>
      <c r="G42" s="436"/>
      <c r="H42" s="436"/>
      <c r="I42" s="436"/>
      <c r="J42" s="436"/>
      <c r="K42" s="436"/>
      <c r="L42" s="436"/>
      <c r="M42" s="124">
        <f t="shared" si="2"/>
        <v>0</v>
      </c>
      <c r="N42" s="322"/>
    </row>
    <row r="43" spans="1:14" s="99" customFormat="1" ht="15">
      <c r="A43" s="119"/>
      <c r="B43" s="120" t="s">
        <v>106</v>
      </c>
      <c r="C43" s="118"/>
      <c r="D43" s="436"/>
      <c r="E43" s="436"/>
      <c r="F43" s="436"/>
      <c r="G43" s="436"/>
      <c r="H43" s="436"/>
      <c r="I43" s="436"/>
      <c r="J43" s="436"/>
      <c r="K43" s="436"/>
      <c r="L43" s="436"/>
      <c r="M43" s="124">
        <f t="shared" si="2"/>
        <v>0</v>
      </c>
      <c r="N43" s="322"/>
    </row>
    <row r="44" spans="1:14" s="99" customFormat="1" ht="15">
      <c r="A44" s="119"/>
      <c r="B44" s="120" t="s">
        <v>107</v>
      </c>
      <c r="C44" s="118"/>
      <c r="D44" s="436"/>
      <c r="E44" s="436"/>
      <c r="F44" s="436"/>
      <c r="G44" s="436"/>
      <c r="H44" s="436"/>
      <c r="I44" s="436"/>
      <c r="J44" s="436"/>
      <c r="K44" s="436"/>
      <c r="L44" s="436"/>
      <c r="M44" s="124">
        <f t="shared" si="2"/>
        <v>0</v>
      </c>
      <c r="N44" s="322"/>
    </row>
    <row r="45" spans="1:14" s="99" customFormat="1" ht="15">
      <c r="A45" s="117"/>
      <c r="B45" s="118" t="s">
        <v>109</v>
      </c>
      <c r="C45" s="118"/>
      <c r="D45" s="436">
        <v>60.875</v>
      </c>
      <c r="E45" s="436"/>
      <c r="F45" s="436"/>
      <c r="G45" s="436"/>
      <c r="H45" s="436"/>
      <c r="I45" s="436"/>
      <c r="J45" s="436"/>
      <c r="K45" s="436"/>
      <c r="L45" s="436"/>
      <c r="M45" s="124">
        <f t="shared" si="2"/>
        <v>60.875</v>
      </c>
      <c r="N45" s="322"/>
    </row>
    <row r="46" spans="1:14" s="99" customFormat="1" ht="15">
      <c r="A46" s="119"/>
      <c r="B46" s="120" t="s">
        <v>106</v>
      </c>
      <c r="C46" s="118"/>
      <c r="D46" s="436">
        <v>40.084000000000003</v>
      </c>
      <c r="E46" s="436"/>
      <c r="F46" s="436"/>
      <c r="G46" s="436"/>
      <c r="H46" s="436"/>
      <c r="I46" s="436"/>
      <c r="J46" s="436"/>
      <c r="K46" s="436"/>
      <c r="L46" s="436"/>
      <c r="M46" s="124">
        <f t="shared" si="2"/>
        <v>40.084000000000003</v>
      </c>
      <c r="N46" s="322"/>
    </row>
    <row r="47" spans="1:14" s="99" customFormat="1" ht="15">
      <c r="A47" s="119"/>
      <c r="B47" s="120" t="s">
        <v>107</v>
      </c>
      <c r="C47" s="118"/>
      <c r="D47" s="436">
        <v>20.792000000000002</v>
      </c>
      <c r="E47" s="436"/>
      <c r="F47" s="436"/>
      <c r="G47" s="436"/>
      <c r="H47" s="436"/>
      <c r="I47" s="436"/>
      <c r="J47" s="436"/>
      <c r="K47" s="436"/>
      <c r="L47" s="436"/>
      <c r="M47" s="124">
        <f t="shared" si="2"/>
        <v>20.792000000000002</v>
      </c>
      <c r="N47" s="322"/>
    </row>
    <row r="48" spans="1:14" s="99" customFormat="1" ht="35.25" customHeight="1">
      <c r="A48" s="117"/>
      <c r="B48" s="118" t="s">
        <v>110</v>
      </c>
      <c r="C48" s="118"/>
      <c r="D48" s="436">
        <v>81.242999999999995</v>
      </c>
      <c r="E48" s="436">
        <v>12.207000000000001</v>
      </c>
      <c r="F48" s="436"/>
      <c r="G48" s="436"/>
      <c r="H48" s="436"/>
      <c r="I48" s="436"/>
      <c r="J48" s="436"/>
      <c r="K48" s="436"/>
      <c r="L48" s="436"/>
      <c r="M48" s="124">
        <f>+SUM(D48:L48)</f>
        <v>93.449999999999989</v>
      </c>
      <c r="N48" s="322"/>
    </row>
    <row r="49" spans="1:14" s="99" customFormat="1" ht="35.25" customHeight="1">
      <c r="A49" s="117"/>
      <c r="B49" s="118" t="s">
        <v>121</v>
      </c>
      <c r="C49" s="118"/>
      <c r="D49" s="438">
        <v>1406.777</v>
      </c>
      <c r="E49" s="438">
        <v>92.644999999999996</v>
      </c>
      <c r="F49" s="438"/>
      <c r="G49" s="438"/>
      <c r="H49" s="438"/>
      <c r="I49" s="438"/>
      <c r="J49" s="438"/>
      <c r="K49" s="438"/>
      <c r="L49" s="438"/>
      <c r="M49" s="124">
        <f>+M48+M37</f>
        <v>1499.4220000000003</v>
      </c>
      <c r="N49" s="322"/>
    </row>
    <row r="50" spans="1:14" s="99" customFormat="1" ht="35.25" customHeight="1">
      <c r="A50" s="121"/>
      <c r="B50" s="122" t="s">
        <v>122</v>
      </c>
      <c r="C50" s="122"/>
      <c r="D50" s="439">
        <v>713397.34100000001</v>
      </c>
      <c r="E50" s="439">
        <v>36991.623</v>
      </c>
      <c r="F50" s="439">
        <v>35.427999999999997</v>
      </c>
      <c r="G50" s="439">
        <v>158.119</v>
      </c>
      <c r="H50" s="439">
        <v>269.096</v>
      </c>
      <c r="I50" s="439">
        <v>6.9219999999999997</v>
      </c>
      <c r="J50" s="439">
        <v>4.3079999999999998</v>
      </c>
      <c r="K50" s="439">
        <v>50.718000000000004</v>
      </c>
      <c r="L50" s="439">
        <v>78.978999999999999</v>
      </c>
      <c r="M50" s="124">
        <f>+SUM(M48,M37,M25,'A1'!M25,'A1'!M36,'A1'!M51)</f>
        <v>750992.53499999992</v>
      </c>
      <c r="N50" s="322"/>
    </row>
    <row r="51" spans="1:14" s="243" customFormat="1" ht="70.5" customHeight="1">
      <c r="A51" s="579" t="s">
        <v>224</v>
      </c>
      <c r="B51" s="579"/>
      <c r="C51" s="579"/>
      <c r="D51" s="579"/>
      <c r="E51" s="579"/>
      <c r="F51" s="579"/>
      <c r="G51" s="579"/>
      <c r="H51" s="579"/>
      <c r="I51" s="579"/>
      <c r="J51" s="579"/>
      <c r="K51" s="579"/>
      <c r="L51" s="579"/>
      <c r="M51" s="579"/>
      <c r="N51" s="334"/>
    </row>
    <row r="52" spans="1:14" s="243" customFormat="1" ht="18">
      <c r="A52" s="239"/>
      <c r="B52" s="240"/>
      <c r="C52" s="240"/>
      <c r="D52" s="241"/>
      <c r="E52" s="241"/>
      <c r="F52" s="242"/>
      <c r="G52" s="242"/>
      <c r="H52" s="242"/>
      <c r="I52" s="242"/>
      <c r="J52" s="242"/>
      <c r="K52" s="242"/>
      <c r="L52" s="242"/>
      <c r="M52" s="242"/>
      <c r="N52" s="242"/>
    </row>
    <row r="53" spans="1:14" s="243" customFormat="1" ht="18">
      <c r="A53" s="239"/>
      <c r="B53" s="240"/>
      <c r="C53" s="240"/>
      <c r="D53" s="242"/>
      <c r="E53" s="244"/>
      <c r="F53" s="242"/>
      <c r="G53" s="242"/>
      <c r="H53" s="242"/>
      <c r="I53" s="242"/>
      <c r="J53" s="242"/>
      <c r="K53" s="242"/>
      <c r="L53" s="242"/>
      <c r="M53" s="242"/>
      <c r="N53" s="242"/>
    </row>
    <row r="54" spans="1:14" s="243" customFormat="1" ht="18">
      <c r="A54" s="239"/>
      <c r="B54" s="240"/>
      <c r="C54" s="240"/>
      <c r="D54" s="242"/>
      <c r="E54" s="242"/>
      <c r="F54" s="242"/>
      <c r="G54" s="242"/>
      <c r="H54" s="242"/>
      <c r="I54" s="242"/>
      <c r="J54" s="242"/>
      <c r="K54" s="242"/>
      <c r="L54" s="242"/>
      <c r="M54" s="242"/>
      <c r="N54" s="242"/>
    </row>
    <row r="55" spans="1:14" s="243" customFormat="1"/>
    <row r="56" spans="1:14" s="243" customFormat="1"/>
    <row r="57" spans="1:14"/>
    <row r="58" spans="1:14"/>
    <row r="59" spans="1:14"/>
    <row r="60" spans="1:14"/>
  </sheetData>
  <mergeCells count="18">
    <mergeCell ref="B8:M9"/>
    <mergeCell ref="A51:M51"/>
    <mergeCell ref="B3:M3"/>
    <mergeCell ref="B4:M4"/>
    <mergeCell ref="B6:M6"/>
    <mergeCell ref="B7:M7"/>
    <mergeCell ref="G13:G14"/>
    <mergeCell ref="H13:H14"/>
    <mergeCell ref="M13:M14"/>
    <mergeCell ref="F13:F14"/>
    <mergeCell ref="D10:M10"/>
    <mergeCell ref="D13:D14"/>
    <mergeCell ref="K13:K14"/>
    <mergeCell ref="E13:E14"/>
    <mergeCell ref="D12:M12"/>
    <mergeCell ref="L13:L14"/>
    <mergeCell ref="I13:I14"/>
    <mergeCell ref="J13:J14"/>
  </mergeCells>
  <phoneticPr fontId="28" type="noConversion"/>
  <conditionalFormatting sqref="D27:M37 D39:M50 D16:M25">
    <cfRule type="expression" dxfId="16" priority="1" stopIfTrue="1">
      <formula>AND(D16&lt;&gt;"",OR(D16&lt;0,NOT(ISNUMBER(D16))))</formula>
    </cfRule>
  </conditionalFormatting>
  <conditionalFormatting sqref="D10:M10">
    <cfRule type="expression" dxfId="15" priority="2" stopIfTrue="1">
      <formula>COUNTA(D16:M50)&lt;&gt;COUNTIF(D16:M50,"&gt;=0")</formula>
    </cfRule>
  </conditionalFormatting>
  <pageMargins left="0.75" right="0.75" top="1" bottom="1" header="0.5" footer="0.5"/>
  <pageSetup paperSize="9" scale="58" orientation="portrait" r:id="rId1"/>
  <headerFooter alignWithMargins="0">
    <oddFooter>&amp;C2010 Triennial Central Bank Survey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outlinePr summaryBelow="0" summaryRight="0"/>
    <pageSetUpPr fitToPage="1"/>
  </sheetPr>
  <dimension ref="A1:S63"/>
  <sheetViews>
    <sheetView zoomScale="70" zoomScaleNormal="75" workbookViewId="0">
      <pane xSplit="3" ySplit="14" topLeftCell="R42" activePane="bottomRight" state="frozen"/>
      <selection activeCell="M22" sqref="M22"/>
      <selection pane="topRight" activeCell="M22" sqref="M22"/>
      <selection pane="bottomLeft" activeCell="M22" sqref="M22"/>
      <selection pane="bottomRight" activeCell="M22" sqref="M22"/>
    </sheetView>
  </sheetViews>
  <sheetFormatPr defaultRowHeight="12" zeroHeight="1"/>
  <cols>
    <col min="1" max="1" width="2" style="82" customWidth="1"/>
    <col min="2" max="2" width="39.5703125" style="82" customWidth="1"/>
    <col min="3" max="3" width="12.140625" style="82" customWidth="1"/>
    <col min="4" max="18" width="10.7109375" style="82" customWidth="1"/>
    <col min="19" max="19" width="2.85546875" style="82" customWidth="1"/>
    <col min="20" max="16384" width="9.140625" style="82"/>
  </cols>
  <sheetData>
    <row r="1" spans="1:19" s="4" customFormat="1" ht="18" customHeight="1">
      <c r="A1" s="1" t="s">
        <v>124</v>
      </c>
      <c r="B1" s="2"/>
      <c r="C1" s="2"/>
      <c r="D1" s="3"/>
      <c r="E1" s="3"/>
      <c r="F1" s="3"/>
      <c r="G1" s="3"/>
      <c r="H1" s="3"/>
      <c r="I1" s="3"/>
      <c r="J1" s="3"/>
      <c r="K1" s="3"/>
      <c r="L1" s="3"/>
      <c r="M1" s="3"/>
      <c r="N1" s="3"/>
      <c r="O1" s="3"/>
      <c r="P1" s="3"/>
      <c r="Q1" s="3"/>
      <c r="R1" s="3"/>
      <c r="S1" s="3"/>
    </row>
    <row r="2" spans="1:19" s="4" customFormat="1" ht="18" customHeight="1">
      <c r="A2" s="1"/>
      <c r="B2" s="2"/>
      <c r="C2" s="2"/>
      <c r="D2" s="3"/>
      <c r="E2" s="3"/>
      <c r="F2" s="3"/>
      <c r="G2" s="3"/>
      <c r="H2" s="3"/>
      <c r="I2" s="3"/>
      <c r="J2" s="3"/>
      <c r="K2" s="3"/>
      <c r="L2" s="3"/>
      <c r="M2" s="3"/>
      <c r="N2" s="3"/>
      <c r="O2" s="3"/>
      <c r="P2" s="3"/>
      <c r="Q2" s="3"/>
      <c r="R2" s="3"/>
      <c r="S2" s="3"/>
    </row>
    <row r="3" spans="1:19" s="4" customFormat="1" ht="31.5" customHeight="1">
      <c r="A3" s="5"/>
      <c r="B3" s="532" t="s">
        <v>92</v>
      </c>
      <c r="C3" s="532"/>
      <c r="D3" s="532"/>
      <c r="E3" s="532"/>
      <c r="F3" s="532"/>
      <c r="G3" s="532"/>
      <c r="H3" s="532"/>
      <c r="I3" s="532"/>
      <c r="J3" s="532"/>
      <c r="K3" s="532"/>
      <c r="L3" s="532"/>
      <c r="M3" s="532"/>
      <c r="N3" s="532"/>
      <c r="O3" s="532"/>
      <c r="P3" s="532"/>
      <c r="Q3" s="532"/>
      <c r="R3" s="532"/>
      <c r="S3" s="75"/>
    </row>
    <row r="4" spans="1:19" s="4" customFormat="1" ht="18.75">
      <c r="A4" s="6"/>
      <c r="B4" s="532" t="s">
        <v>93</v>
      </c>
      <c r="C4" s="532"/>
      <c r="D4" s="532"/>
      <c r="E4" s="532"/>
      <c r="F4" s="532"/>
      <c r="G4" s="532"/>
      <c r="H4" s="532"/>
      <c r="I4" s="532"/>
      <c r="J4" s="532"/>
      <c r="K4" s="532"/>
      <c r="L4" s="532"/>
      <c r="M4" s="532"/>
      <c r="N4" s="532"/>
      <c r="O4" s="532"/>
      <c r="P4" s="532"/>
      <c r="Q4" s="532"/>
      <c r="R4" s="532"/>
      <c r="S4" s="75"/>
    </row>
    <row r="5" spans="1:19" s="4" customFormat="1" ht="6.75" customHeight="1">
      <c r="A5" s="6"/>
      <c r="C5" s="48"/>
      <c r="D5" s="85"/>
      <c r="E5" s="74"/>
      <c r="F5" s="74"/>
      <c r="G5" s="74"/>
      <c r="H5" s="210"/>
      <c r="I5" s="74"/>
      <c r="J5" s="74"/>
      <c r="K5" s="74"/>
      <c r="L5" s="74"/>
      <c r="M5" s="74"/>
      <c r="N5" s="74"/>
      <c r="O5" s="74"/>
      <c r="P5" s="74"/>
      <c r="Q5" s="74"/>
      <c r="R5" s="74"/>
      <c r="S5" s="74"/>
    </row>
    <row r="6" spans="1:19" s="4" customFormat="1" ht="18.75">
      <c r="A6" s="5"/>
      <c r="B6" s="532" t="s">
        <v>128</v>
      </c>
      <c r="C6" s="532"/>
      <c r="D6" s="532"/>
      <c r="E6" s="532"/>
      <c r="F6" s="532"/>
      <c r="G6" s="532"/>
      <c r="H6" s="532"/>
      <c r="I6" s="532"/>
      <c r="J6" s="532"/>
      <c r="K6" s="532"/>
      <c r="L6" s="532"/>
      <c r="M6" s="532"/>
      <c r="N6" s="532"/>
      <c r="O6" s="532"/>
      <c r="P6" s="532"/>
      <c r="Q6" s="532"/>
      <c r="R6" s="532"/>
      <c r="S6" s="75"/>
    </row>
    <row r="7" spans="1:19" s="4" customFormat="1" ht="18.75">
      <c r="A7" s="8"/>
      <c r="B7" s="532" t="s">
        <v>213</v>
      </c>
      <c r="C7" s="532"/>
      <c r="D7" s="532"/>
      <c r="E7" s="532"/>
      <c r="F7" s="532"/>
      <c r="G7" s="532"/>
      <c r="H7" s="532"/>
      <c r="I7" s="532"/>
      <c r="J7" s="532"/>
      <c r="K7" s="532"/>
      <c r="L7" s="532"/>
      <c r="M7" s="532"/>
      <c r="N7" s="532"/>
      <c r="O7" s="532"/>
      <c r="P7" s="532"/>
      <c r="Q7" s="532"/>
      <c r="R7" s="532"/>
      <c r="S7" s="75"/>
    </row>
    <row r="8" spans="1:19" s="4" customFormat="1" ht="18.75">
      <c r="A8" s="8"/>
      <c r="B8" s="532" t="s">
        <v>94</v>
      </c>
      <c r="C8" s="532"/>
      <c r="D8" s="532"/>
      <c r="E8" s="532"/>
      <c r="F8" s="532"/>
      <c r="G8" s="532"/>
      <c r="H8" s="532"/>
      <c r="I8" s="532"/>
      <c r="J8" s="532"/>
      <c r="K8" s="532"/>
      <c r="L8" s="532"/>
      <c r="M8" s="532"/>
      <c r="N8" s="532"/>
      <c r="O8" s="532"/>
      <c r="P8" s="532"/>
      <c r="Q8" s="532"/>
      <c r="R8" s="532"/>
      <c r="S8" s="75"/>
    </row>
    <row r="9" spans="1:19" s="4" customFormat="1" ht="9" customHeight="1">
      <c r="A9" s="8"/>
      <c r="C9" s="48"/>
      <c r="D9" s="85"/>
      <c r="E9" s="213"/>
      <c r="F9" s="213"/>
      <c r="G9" s="213"/>
      <c r="H9" s="75"/>
      <c r="I9" s="213"/>
      <c r="J9" s="213"/>
      <c r="K9" s="213"/>
      <c r="L9" s="213"/>
      <c r="M9" s="213"/>
      <c r="N9" s="213"/>
      <c r="O9" s="213"/>
      <c r="P9" s="213"/>
      <c r="Q9" s="213"/>
      <c r="R9" s="213"/>
      <c r="S9" s="213"/>
    </row>
    <row r="10" spans="1:19" s="4" customFormat="1" ht="42" customHeight="1">
      <c r="A10" s="8"/>
      <c r="C10" s="48"/>
      <c r="D10" s="540" t="s">
        <v>0</v>
      </c>
      <c r="E10" s="541"/>
      <c r="F10" s="541"/>
      <c r="G10" s="541"/>
      <c r="H10" s="541"/>
      <c r="I10" s="541"/>
      <c r="J10" s="541"/>
      <c r="K10" s="541"/>
      <c r="L10" s="541"/>
      <c r="M10" s="541"/>
      <c r="N10" s="541"/>
      <c r="O10" s="541"/>
      <c r="P10" s="541"/>
      <c r="Q10" s="541"/>
      <c r="R10" s="541"/>
      <c r="S10" s="312"/>
    </row>
    <row r="11" spans="1:19" s="11" customFormat="1" ht="9.75" customHeight="1">
      <c r="A11" s="61"/>
      <c r="B11" s="33"/>
      <c r="C11" s="33"/>
      <c r="D11" s="10"/>
      <c r="E11" s="10"/>
      <c r="F11" s="10"/>
      <c r="G11" s="10"/>
      <c r="H11" s="10"/>
      <c r="I11" s="10"/>
      <c r="J11" s="10"/>
      <c r="K11" s="10"/>
      <c r="L11" s="10"/>
      <c r="M11" s="10"/>
      <c r="N11" s="10"/>
      <c r="O11" s="10"/>
      <c r="P11" s="10"/>
      <c r="Q11" s="10"/>
      <c r="R11" s="10"/>
      <c r="S11" s="10"/>
    </row>
    <row r="12" spans="1:19" s="11" customFormat="1" ht="27.95" customHeight="1">
      <c r="A12" s="12"/>
      <c r="B12" s="13" t="s">
        <v>95</v>
      </c>
      <c r="C12" s="14"/>
      <c r="D12" s="537" t="s">
        <v>116</v>
      </c>
      <c r="E12" s="538"/>
      <c r="F12" s="538"/>
      <c r="G12" s="538"/>
      <c r="H12" s="538"/>
      <c r="I12" s="538"/>
      <c r="J12" s="538"/>
      <c r="K12" s="538"/>
      <c r="L12" s="538"/>
      <c r="M12" s="538"/>
      <c r="N12" s="538"/>
      <c r="O12" s="538"/>
      <c r="P12" s="538"/>
      <c r="Q12" s="538"/>
      <c r="R12" s="539"/>
      <c r="S12" s="319"/>
    </row>
    <row r="13" spans="1:19" s="11" customFormat="1" ht="27.95" customHeight="1">
      <c r="A13" s="271"/>
      <c r="B13" s="272"/>
      <c r="C13" s="273"/>
      <c r="D13" s="524" t="s">
        <v>126</v>
      </c>
      <c r="E13" s="524" t="s">
        <v>98</v>
      </c>
      <c r="F13" s="524" t="s">
        <v>99</v>
      </c>
      <c r="G13" s="524" t="s">
        <v>100</v>
      </c>
      <c r="H13" s="524" t="s">
        <v>101</v>
      </c>
      <c r="I13" s="524" t="s">
        <v>102</v>
      </c>
      <c r="J13" s="524" t="s">
        <v>130</v>
      </c>
      <c r="K13" s="524" t="s">
        <v>131</v>
      </c>
      <c r="L13" s="524" t="s">
        <v>144</v>
      </c>
      <c r="M13" s="524" t="s">
        <v>133</v>
      </c>
      <c r="N13" s="524" t="s">
        <v>146</v>
      </c>
      <c r="O13" s="524" t="s">
        <v>135</v>
      </c>
      <c r="P13" s="524" t="s">
        <v>143</v>
      </c>
      <c r="Q13" s="542" t="s">
        <v>153</v>
      </c>
      <c r="R13" s="524" t="s">
        <v>103</v>
      </c>
      <c r="S13" s="320"/>
    </row>
    <row r="14" spans="1:19" s="11" customFormat="1" ht="27.95" customHeight="1">
      <c r="A14" s="17"/>
      <c r="B14" s="18"/>
      <c r="C14" s="18"/>
      <c r="D14" s="525"/>
      <c r="E14" s="525"/>
      <c r="F14" s="525"/>
      <c r="G14" s="525"/>
      <c r="H14" s="525"/>
      <c r="I14" s="525"/>
      <c r="J14" s="525"/>
      <c r="K14" s="525"/>
      <c r="L14" s="525"/>
      <c r="M14" s="525"/>
      <c r="N14" s="525"/>
      <c r="O14" s="525"/>
      <c r="P14" s="525"/>
      <c r="Q14" s="543"/>
      <c r="R14" s="525"/>
      <c r="S14" s="320"/>
    </row>
    <row r="15" spans="1:19" s="11" customFormat="1" ht="35.25" customHeight="1">
      <c r="A15" s="20"/>
      <c r="B15" s="21" t="s">
        <v>154</v>
      </c>
      <c r="C15" s="36"/>
      <c r="D15" s="434"/>
      <c r="E15" s="435"/>
      <c r="F15" s="435"/>
      <c r="G15" s="435"/>
      <c r="H15" s="435"/>
      <c r="I15" s="435"/>
      <c r="J15" s="435"/>
      <c r="K15" s="435"/>
      <c r="L15" s="435"/>
      <c r="M15" s="435"/>
      <c r="N15" s="435"/>
      <c r="O15" s="435"/>
      <c r="P15" s="435"/>
      <c r="Q15" s="435"/>
      <c r="R15" s="95"/>
      <c r="S15" s="229"/>
    </row>
    <row r="16" spans="1:19" s="11" customFormat="1" ht="18" customHeight="1">
      <c r="A16" s="22"/>
      <c r="B16" s="9" t="s">
        <v>105</v>
      </c>
      <c r="C16" s="9"/>
      <c r="D16" s="436"/>
      <c r="E16" s="436"/>
      <c r="F16" s="436"/>
      <c r="G16" s="436"/>
      <c r="H16" s="436"/>
      <c r="I16" s="436"/>
      <c r="J16" s="436"/>
      <c r="K16" s="436"/>
      <c r="L16" s="436"/>
      <c r="M16" s="436"/>
      <c r="N16" s="436"/>
      <c r="O16" s="436"/>
      <c r="P16" s="436"/>
      <c r="Q16" s="436"/>
      <c r="R16" s="124">
        <f>+SUM(D16:Q16)</f>
        <v>0</v>
      </c>
      <c r="S16" s="322"/>
    </row>
    <row r="17" spans="1:19" s="11" customFormat="1" ht="18" customHeight="1">
      <c r="A17" s="23"/>
      <c r="B17" s="24" t="s">
        <v>106</v>
      </c>
      <c r="C17" s="9"/>
      <c r="D17" s="436"/>
      <c r="E17" s="436"/>
      <c r="F17" s="436"/>
      <c r="G17" s="436"/>
      <c r="H17" s="436"/>
      <c r="I17" s="436"/>
      <c r="J17" s="436"/>
      <c r="K17" s="436"/>
      <c r="L17" s="436"/>
      <c r="M17" s="436"/>
      <c r="N17" s="436"/>
      <c r="O17" s="436"/>
      <c r="P17" s="436"/>
      <c r="Q17" s="436"/>
      <c r="R17" s="124">
        <f t="shared" ref="R17:R25" si="0">+SUM(D17:Q17)</f>
        <v>0</v>
      </c>
      <c r="S17" s="322"/>
    </row>
    <row r="18" spans="1:19" s="11" customFormat="1" ht="18" customHeight="1">
      <c r="A18" s="23"/>
      <c r="B18" s="24" t="s">
        <v>107</v>
      </c>
      <c r="C18" s="9"/>
      <c r="D18" s="436"/>
      <c r="E18" s="436"/>
      <c r="F18" s="436"/>
      <c r="G18" s="436"/>
      <c r="H18" s="436"/>
      <c r="I18" s="436"/>
      <c r="J18" s="436"/>
      <c r="K18" s="436"/>
      <c r="L18" s="436"/>
      <c r="M18" s="436"/>
      <c r="N18" s="436"/>
      <c r="O18" s="436"/>
      <c r="P18" s="436"/>
      <c r="Q18" s="436"/>
      <c r="R18" s="124">
        <f t="shared" si="0"/>
        <v>0</v>
      </c>
      <c r="S18" s="322"/>
    </row>
    <row r="19" spans="1:19" s="11" customFormat="1" ht="18" customHeight="1">
      <c r="A19" s="22"/>
      <c r="B19" s="9" t="s">
        <v>108</v>
      </c>
      <c r="C19" s="9"/>
      <c r="D19" s="436"/>
      <c r="E19" s="436"/>
      <c r="F19" s="436"/>
      <c r="G19" s="436"/>
      <c r="H19" s="436"/>
      <c r="I19" s="436"/>
      <c r="J19" s="436"/>
      <c r="K19" s="436"/>
      <c r="L19" s="436"/>
      <c r="M19" s="436"/>
      <c r="N19" s="436"/>
      <c r="O19" s="436"/>
      <c r="P19" s="436"/>
      <c r="Q19" s="436"/>
      <c r="R19" s="124">
        <f t="shared" si="0"/>
        <v>0</v>
      </c>
      <c r="S19" s="322"/>
    </row>
    <row r="20" spans="1:19" s="11" customFormat="1" ht="18" customHeight="1">
      <c r="A20" s="23"/>
      <c r="B20" s="24" t="s">
        <v>106</v>
      </c>
      <c r="C20" s="9"/>
      <c r="D20" s="436"/>
      <c r="E20" s="436"/>
      <c r="F20" s="436"/>
      <c r="G20" s="436"/>
      <c r="H20" s="436"/>
      <c r="I20" s="436"/>
      <c r="J20" s="436"/>
      <c r="K20" s="436"/>
      <c r="L20" s="436"/>
      <c r="M20" s="436"/>
      <c r="N20" s="436"/>
      <c r="O20" s="436"/>
      <c r="P20" s="436"/>
      <c r="Q20" s="436"/>
      <c r="R20" s="124">
        <f t="shared" si="0"/>
        <v>0</v>
      </c>
      <c r="S20" s="322"/>
    </row>
    <row r="21" spans="1:19" s="11" customFormat="1" ht="18" customHeight="1">
      <c r="A21" s="23"/>
      <c r="B21" s="24" t="s">
        <v>107</v>
      </c>
      <c r="C21" s="9"/>
      <c r="D21" s="436"/>
      <c r="E21" s="436"/>
      <c r="F21" s="436"/>
      <c r="G21" s="436"/>
      <c r="H21" s="436"/>
      <c r="I21" s="436"/>
      <c r="J21" s="436"/>
      <c r="K21" s="436"/>
      <c r="L21" s="436"/>
      <c r="M21" s="436"/>
      <c r="N21" s="436"/>
      <c r="O21" s="436"/>
      <c r="P21" s="436"/>
      <c r="Q21" s="436"/>
      <c r="R21" s="124">
        <f t="shared" si="0"/>
        <v>0</v>
      </c>
      <c r="S21" s="322"/>
    </row>
    <row r="22" spans="1:19" s="11" customFormat="1" ht="18" customHeight="1">
      <c r="A22" s="22"/>
      <c r="B22" s="9" t="s">
        <v>109</v>
      </c>
      <c r="C22" s="9"/>
      <c r="D22" s="436"/>
      <c r="E22" s="436"/>
      <c r="F22" s="436"/>
      <c r="G22" s="436"/>
      <c r="H22" s="436"/>
      <c r="I22" s="436"/>
      <c r="J22" s="436"/>
      <c r="K22" s="436"/>
      <c r="L22" s="436"/>
      <c r="M22" s="436"/>
      <c r="N22" s="436"/>
      <c r="O22" s="436"/>
      <c r="P22" s="436"/>
      <c r="Q22" s="436"/>
      <c r="R22" s="124">
        <f t="shared" si="0"/>
        <v>0</v>
      </c>
      <c r="S22" s="322"/>
    </row>
    <row r="23" spans="1:19" s="11" customFormat="1" ht="18" customHeight="1">
      <c r="A23" s="23"/>
      <c r="B23" s="24" t="s">
        <v>106</v>
      </c>
      <c r="C23" s="9"/>
      <c r="D23" s="436"/>
      <c r="E23" s="436"/>
      <c r="F23" s="436"/>
      <c r="G23" s="436"/>
      <c r="H23" s="436"/>
      <c r="I23" s="436"/>
      <c r="J23" s="436"/>
      <c r="K23" s="436"/>
      <c r="L23" s="436"/>
      <c r="M23" s="436"/>
      <c r="N23" s="436"/>
      <c r="O23" s="436"/>
      <c r="P23" s="436"/>
      <c r="Q23" s="436"/>
      <c r="R23" s="124">
        <f t="shared" si="0"/>
        <v>0</v>
      </c>
      <c r="S23" s="322"/>
    </row>
    <row r="24" spans="1:19" s="11" customFormat="1" ht="18" customHeight="1">
      <c r="A24" s="23"/>
      <c r="B24" s="24" t="s">
        <v>107</v>
      </c>
      <c r="C24" s="9"/>
      <c r="D24" s="436"/>
      <c r="E24" s="436"/>
      <c r="F24" s="436"/>
      <c r="G24" s="436"/>
      <c r="H24" s="436"/>
      <c r="I24" s="436"/>
      <c r="J24" s="436"/>
      <c r="K24" s="436"/>
      <c r="L24" s="436"/>
      <c r="M24" s="436"/>
      <c r="N24" s="436"/>
      <c r="O24" s="436"/>
      <c r="P24" s="436"/>
      <c r="Q24" s="436"/>
      <c r="R24" s="124">
        <f t="shared" si="0"/>
        <v>0</v>
      </c>
      <c r="S24" s="322"/>
    </row>
    <row r="25" spans="1:19" s="11" customFormat="1" ht="18" customHeight="1">
      <c r="A25" s="22"/>
      <c r="B25" s="9" t="s">
        <v>110</v>
      </c>
      <c r="C25" s="9"/>
      <c r="D25" s="436"/>
      <c r="E25" s="436"/>
      <c r="F25" s="436"/>
      <c r="G25" s="436"/>
      <c r="H25" s="436"/>
      <c r="I25" s="436"/>
      <c r="J25" s="436"/>
      <c r="K25" s="436"/>
      <c r="L25" s="436"/>
      <c r="M25" s="436"/>
      <c r="N25" s="436"/>
      <c r="O25" s="436"/>
      <c r="P25" s="436"/>
      <c r="Q25" s="436"/>
      <c r="R25" s="124">
        <f t="shared" si="0"/>
        <v>0</v>
      </c>
      <c r="S25" s="322"/>
    </row>
    <row r="26" spans="1:19" s="11" customFormat="1" ht="35.25" customHeight="1">
      <c r="A26" s="20"/>
      <c r="B26" s="21" t="s">
        <v>155</v>
      </c>
      <c r="C26" s="36"/>
      <c r="D26" s="434"/>
      <c r="E26" s="435"/>
      <c r="F26" s="435"/>
      <c r="G26" s="435"/>
      <c r="H26" s="435"/>
      <c r="I26" s="435"/>
      <c r="J26" s="435"/>
      <c r="K26" s="435"/>
      <c r="L26" s="435"/>
      <c r="M26" s="435"/>
      <c r="N26" s="435"/>
      <c r="O26" s="435"/>
      <c r="P26" s="435"/>
      <c r="Q26" s="435"/>
      <c r="R26" s="221"/>
      <c r="S26" s="222"/>
    </row>
    <row r="27" spans="1:19" s="11" customFormat="1" ht="14.25">
      <c r="A27" s="20"/>
      <c r="B27" s="255" t="s">
        <v>119</v>
      </c>
      <c r="C27" s="36"/>
      <c r="D27" s="434"/>
      <c r="E27" s="435"/>
      <c r="F27" s="435"/>
      <c r="G27" s="435"/>
      <c r="H27" s="435"/>
      <c r="I27" s="435"/>
      <c r="J27" s="435"/>
      <c r="K27" s="435"/>
      <c r="L27" s="435"/>
      <c r="M27" s="435"/>
      <c r="N27" s="435"/>
      <c r="O27" s="435"/>
      <c r="P27" s="435"/>
      <c r="Q27" s="435"/>
      <c r="R27" s="221"/>
      <c r="S27" s="222"/>
    </row>
    <row r="28" spans="1:19" s="11" customFormat="1" ht="18" customHeight="1">
      <c r="A28" s="22"/>
      <c r="B28" s="9" t="s">
        <v>105</v>
      </c>
      <c r="C28" s="9"/>
      <c r="D28" s="436">
        <v>394.75700000000001</v>
      </c>
      <c r="E28" s="436"/>
      <c r="F28" s="436"/>
      <c r="G28" s="436"/>
      <c r="H28" s="436"/>
      <c r="I28" s="436"/>
      <c r="J28" s="436"/>
      <c r="K28" s="436"/>
      <c r="L28" s="436"/>
      <c r="M28" s="436"/>
      <c r="N28" s="436"/>
      <c r="O28" s="436"/>
      <c r="P28" s="436"/>
      <c r="Q28" s="436"/>
      <c r="R28" s="124">
        <f>+SUM(D28:Q28)</f>
        <v>394.75700000000001</v>
      </c>
      <c r="S28" s="322"/>
    </row>
    <row r="29" spans="1:19" s="11" customFormat="1" ht="18" customHeight="1">
      <c r="A29" s="23"/>
      <c r="B29" s="24" t="s">
        <v>106</v>
      </c>
      <c r="C29" s="9"/>
      <c r="D29" s="436"/>
      <c r="E29" s="436"/>
      <c r="F29" s="436"/>
      <c r="G29" s="436"/>
      <c r="H29" s="436"/>
      <c r="I29" s="436"/>
      <c r="J29" s="436"/>
      <c r="K29" s="436"/>
      <c r="L29" s="436"/>
      <c r="M29" s="436"/>
      <c r="N29" s="436"/>
      <c r="O29" s="436"/>
      <c r="P29" s="436"/>
      <c r="Q29" s="436"/>
      <c r="R29" s="124">
        <f t="shared" ref="R29:R37" si="1">+SUM(D29:Q29)</f>
        <v>0</v>
      </c>
      <c r="S29" s="322"/>
    </row>
    <row r="30" spans="1:19" s="11" customFormat="1" ht="18" customHeight="1">
      <c r="A30" s="23"/>
      <c r="B30" s="24" t="s">
        <v>107</v>
      </c>
      <c r="C30" s="9"/>
      <c r="D30" s="436">
        <v>394.75700000000001</v>
      </c>
      <c r="E30" s="436"/>
      <c r="F30" s="436"/>
      <c r="G30" s="436"/>
      <c r="H30" s="436"/>
      <c r="I30" s="436"/>
      <c r="J30" s="436"/>
      <c r="K30" s="436"/>
      <c r="L30" s="436"/>
      <c r="M30" s="436"/>
      <c r="N30" s="436"/>
      <c r="O30" s="436"/>
      <c r="P30" s="436"/>
      <c r="Q30" s="436"/>
      <c r="R30" s="124">
        <f t="shared" si="1"/>
        <v>394.75700000000001</v>
      </c>
      <c r="S30" s="322"/>
    </row>
    <row r="31" spans="1:19" s="11" customFormat="1" ht="18" customHeight="1">
      <c r="A31" s="22"/>
      <c r="B31" s="9" t="s">
        <v>108</v>
      </c>
      <c r="C31" s="9"/>
      <c r="D31" s="436"/>
      <c r="E31" s="436"/>
      <c r="F31" s="436"/>
      <c r="G31" s="436"/>
      <c r="H31" s="436"/>
      <c r="I31" s="436"/>
      <c r="J31" s="436"/>
      <c r="K31" s="436"/>
      <c r="L31" s="436"/>
      <c r="M31" s="436"/>
      <c r="N31" s="436"/>
      <c r="O31" s="436"/>
      <c r="P31" s="436"/>
      <c r="Q31" s="436"/>
      <c r="R31" s="124">
        <f t="shared" si="1"/>
        <v>0</v>
      </c>
      <c r="S31" s="322"/>
    </row>
    <row r="32" spans="1:19" s="11" customFormat="1" ht="18" customHeight="1">
      <c r="A32" s="23"/>
      <c r="B32" s="24" t="s">
        <v>106</v>
      </c>
      <c r="C32" s="9"/>
      <c r="D32" s="436"/>
      <c r="E32" s="436"/>
      <c r="F32" s="436"/>
      <c r="G32" s="436"/>
      <c r="H32" s="436"/>
      <c r="I32" s="436"/>
      <c r="J32" s="436"/>
      <c r="K32" s="436"/>
      <c r="L32" s="436"/>
      <c r="M32" s="436"/>
      <c r="N32" s="436"/>
      <c r="O32" s="436"/>
      <c r="P32" s="436"/>
      <c r="Q32" s="436"/>
      <c r="R32" s="124">
        <f t="shared" si="1"/>
        <v>0</v>
      </c>
      <c r="S32" s="322"/>
    </row>
    <row r="33" spans="1:19" s="11" customFormat="1" ht="18" customHeight="1">
      <c r="A33" s="23"/>
      <c r="B33" s="24" t="s">
        <v>107</v>
      </c>
      <c r="C33" s="9"/>
      <c r="D33" s="436"/>
      <c r="E33" s="436"/>
      <c r="F33" s="436"/>
      <c r="G33" s="436"/>
      <c r="H33" s="436"/>
      <c r="I33" s="436"/>
      <c r="J33" s="436"/>
      <c r="K33" s="436"/>
      <c r="L33" s="436"/>
      <c r="M33" s="436"/>
      <c r="N33" s="436"/>
      <c r="O33" s="436"/>
      <c r="P33" s="436"/>
      <c r="Q33" s="436"/>
      <c r="R33" s="124">
        <f t="shared" si="1"/>
        <v>0</v>
      </c>
      <c r="S33" s="322"/>
    </row>
    <row r="34" spans="1:19" s="11" customFormat="1" ht="18" customHeight="1">
      <c r="A34" s="22"/>
      <c r="B34" s="9" t="s">
        <v>109</v>
      </c>
      <c r="C34" s="9"/>
      <c r="D34" s="436"/>
      <c r="E34" s="436">
        <v>11.369</v>
      </c>
      <c r="F34" s="436"/>
      <c r="G34" s="436"/>
      <c r="H34" s="436"/>
      <c r="I34" s="436"/>
      <c r="J34" s="436"/>
      <c r="K34" s="436"/>
      <c r="L34" s="436"/>
      <c r="M34" s="436"/>
      <c r="N34" s="436"/>
      <c r="O34" s="436"/>
      <c r="P34" s="436"/>
      <c r="Q34" s="436"/>
      <c r="R34" s="124">
        <f t="shared" si="1"/>
        <v>11.369</v>
      </c>
      <c r="S34" s="322"/>
    </row>
    <row r="35" spans="1:19" s="11" customFormat="1" ht="18" customHeight="1">
      <c r="A35" s="23"/>
      <c r="B35" s="24" t="s">
        <v>106</v>
      </c>
      <c r="C35" s="9"/>
      <c r="D35" s="436"/>
      <c r="E35" s="436">
        <v>11.369</v>
      </c>
      <c r="F35" s="436"/>
      <c r="G35" s="436"/>
      <c r="H35" s="436"/>
      <c r="I35" s="436"/>
      <c r="J35" s="436"/>
      <c r="K35" s="436"/>
      <c r="L35" s="436"/>
      <c r="M35" s="436"/>
      <c r="N35" s="436"/>
      <c r="O35" s="436"/>
      <c r="P35" s="436"/>
      <c r="Q35" s="436"/>
      <c r="R35" s="124">
        <f t="shared" si="1"/>
        <v>11.369</v>
      </c>
      <c r="S35" s="322"/>
    </row>
    <row r="36" spans="1:19" s="11" customFormat="1" ht="18" customHeight="1">
      <c r="A36" s="23"/>
      <c r="B36" s="24" t="s">
        <v>107</v>
      </c>
      <c r="C36" s="9"/>
      <c r="D36" s="436"/>
      <c r="E36" s="436"/>
      <c r="F36" s="436"/>
      <c r="G36" s="436"/>
      <c r="H36" s="436"/>
      <c r="I36" s="436"/>
      <c r="J36" s="436"/>
      <c r="K36" s="436"/>
      <c r="L36" s="436"/>
      <c r="M36" s="436"/>
      <c r="N36" s="436"/>
      <c r="O36" s="436"/>
      <c r="P36" s="436"/>
      <c r="Q36" s="436"/>
      <c r="R36" s="124">
        <f t="shared" si="1"/>
        <v>0</v>
      </c>
      <c r="S36" s="322"/>
    </row>
    <row r="37" spans="1:19" s="11" customFormat="1" ht="18" customHeight="1">
      <c r="A37" s="22"/>
      <c r="B37" s="9" t="s">
        <v>110</v>
      </c>
      <c r="C37" s="9"/>
      <c r="D37" s="436">
        <v>394.75700000000001</v>
      </c>
      <c r="E37" s="436">
        <v>11.369</v>
      </c>
      <c r="F37" s="436"/>
      <c r="G37" s="436"/>
      <c r="H37" s="436"/>
      <c r="I37" s="436"/>
      <c r="J37" s="436"/>
      <c r="K37" s="436"/>
      <c r="L37" s="436"/>
      <c r="M37" s="436"/>
      <c r="N37" s="436"/>
      <c r="O37" s="436"/>
      <c r="P37" s="436"/>
      <c r="Q37" s="436"/>
      <c r="R37" s="124">
        <f t="shared" si="1"/>
        <v>406.12599999999998</v>
      </c>
      <c r="S37" s="322"/>
    </row>
    <row r="38" spans="1:19" s="11" customFormat="1" ht="24.95" customHeight="1">
      <c r="A38" s="20"/>
      <c r="B38" s="255" t="s">
        <v>120</v>
      </c>
      <c r="C38" s="36"/>
      <c r="D38" s="434"/>
      <c r="E38" s="435"/>
      <c r="F38" s="435"/>
      <c r="G38" s="435"/>
      <c r="H38" s="435"/>
      <c r="I38" s="435"/>
      <c r="J38" s="435"/>
      <c r="K38" s="435"/>
      <c r="L38" s="435"/>
      <c r="M38" s="435"/>
      <c r="N38" s="435"/>
      <c r="O38" s="435"/>
      <c r="P38" s="435"/>
      <c r="Q38" s="435"/>
      <c r="R38" s="221"/>
      <c r="S38" s="222"/>
    </row>
    <row r="39" spans="1:19" s="11" customFormat="1" ht="18" customHeight="1">
      <c r="A39" s="22"/>
      <c r="B39" s="9" t="s">
        <v>105</v>
      </c>
      <c r="C39" s="9"/>
      <c r="D39" s="436"/>
      <c r="E39" s="436">
        <v>11.369</v>
      </c>
      <c r="F39" s="436"/>
      <c r="G39" s="436"/>
      <c r="H39" s="436"/>
      <c r="I39" s="436"/>
      <c r="J39" s="436"/>
      <c r="K39" s="436"/>
      <c r="L39" s="436"/>
      <c r="M39" s="436"/>
      <c r="N39" s="436"/>
      <c r="O39" s="436"/>
      <c r="P39" s="436"/>
      <c r="Q39" s="436"/>
      <c r="R39" s="124">
        <f>+SUM(D39:Q39)</f>
        <v>11.369</v>
      </c>
      <c r="S39" s="322"/>
    </row>
    <row r="40" spans="1:19" s="11" customFormat="1" ht="18" customHeight="1">
      <c r="A40" s="23"/>
      <c r="B40" s="24" t="s">
        <v>106</v>
      </c>
      <c r="C40" s="9"/>
      <c r="D40" s="436"/>
      <c r="E40" s="436"/>
      <c r="F40" s="436"/>
      <c r="G40" s="436"/>
      <c r="H40" s="436"/>
      <c r="I40" s="436"/>
      <c r="J40" s="436"/>
      <c r="K40" s="436"/>
      <c r="L40" s="436"/>
      <c r="M40" s="436"/>
      <c r="N40" s="436"/>
      <c r="O40" s="436"/>
      <c r="P40" s="436"/>
      <c r="Q40" s="436"/>
      <c r="R40" s="124">
        <f t="shared" ref="R40:R48" si="2">+SUM(D40:Q40)</f>
        <v>0</v>
      </c>
      <c r="S40" s="322"/>
    </row>
    <row r="41" spans="1:19" s="11" customFormat="1" ht="18" customHeight="1">
      <c r="A41" s="23"/>
      <c r="B41" s="24" t="s">
        <v>107</v>
      </c>
      <c r="C41" s="9"/>
      <c r="D41" s="436"/>
      <c r="E41" s="436">
        <v>11.369</v>
      </c>
      <c r="F41" s="436"/>
      <c r="G41" s="436"/>
      <c r="H41" s="436"/>
      <c r="I41" s="436"/>
      <c r="J41" s="436"/>
      <c r="K41" s="436"/>
      <c r="L41" s="436"/>
      <c r="M41" s="436"/>
      <c r="N41" s="436"/>
      <c r="O41" s="436"/>
      <c r="P41" s="436"/>
      <c r="Q41" s="436"/>
      <c r="R41" s="124">
        <f t="shared" si="2"/>
        <v>11.369</v>
      </c>
      <c r="S41" s="322"/>
    </row>
    <row r="42" spans="1:19" s="11" customFormat="1" ht="18" customHeight="1">
      <c r="A42" s="22"/>
      <c r="B42" s="9" t="s">
        <v>108</v>
      </c>
      <c r="C42" s="9"/>
      <c r="D42" s="436"/>
      <c r="E42" s="436"/>
      <c r="F42" s="436"/>
      <c r="G42" s="436"/>
      <c r="H42" s="436"/>
      <c r="I42" s="436"/>
      <c r="J42" s="436"/>
      <c r="K42" s="436"/>
      <c r="L42" s="436"/>
      <c r="M42" s="436"/>
      <c r="N42" s="436"/>
      <c r="O42" s="436"/>
      <c r="P42" s="436"/>
      <c r="Q42" s="436"/>
      <c r="R42" s="124">
        <f t="shared" si="2"/>
        <v>0</v>
      </c>
      <c r="S42" s="322"/>
    </row>
    <row r="43" spans="1:19" s="11" customFormat="1" ht="18" customHeight="1">
      <c r="A43" s="23"/>
      <c r="B43" s="24" t="s">
        <v>106</v>
      </c>
      <c r="C43" s="9"/>
      <c r="D43" s="436"/>
      <c r="E43" s="436"/>
      <c r="F43" s="436"/>
      <c r="G43" s="436"/>
      <c r="H43" s="436"/>
      <c r="I43" s="436"/>
      <c r="J43" s="436"/>
      <c r="K43" s="436"/>
      <c r="L43" s="436"/>
      <c r="M43" s="436"/>
      <c r="N43" s="436"/>
      <c r="O43" s="436"/>
      <c r="P43" s="436"/>
      <c r="Q43" s="436"/>
      <c r="R43" s="124">
        <f t="shared" si="2"/>
        <v>0</v>
      </c>
      <c r="S43" s="322"/>
    </row>
    <row r="44" spans="1:19" s="11" customFormat="1" ht="18" customHeight="1">
      <c r="A44" s="23"/>
      <c r="B44" s="24" t="s">
        <v>107</v>
      </c>
      <c r="C44" s="9"/>
      <c r="D44" s="436"/>
      <c r="E44" s="436"/>
      <c r="F44" s="436"/>
      <c r="G44" s="436"/>
      <c r="H44" s="436"/>
      <c r="I44" s="436"/>
      <c r="J44" s="436"/>
      <c r="K44" s="436"/>
      <c r="L44" s="436"/>
      <c r="M44" s="436"/>
      <c r="N44" s="436"/>
      <c r="O44" s="436"/>
      <c r="P44" s="436"/>
      <c r="Q44" s="436"/>
      <c r="R44" s="124">
        <f t="shared" si="2"/>
        <v>0</v>
      </c>
      <c r="S44" s="322"/>
    </row>
    <row r="45" spans="1:19" s="11" customFormat="1" ht="18" customHeight="1">
      <c r="A45" s="22"/>
      <c r="B45" s="9" t="s">
        <v>109</v>
      </c>
      <c r="C45" s="9"/>
      <c r="D45" s="436">
        <v>393.38900000000001</v>
      </c>
      <c r="E45" s="436"/>
      <c r="F45" s="436"/>
      <c r="G45" s="436"/>
      <c r="H45" s="436"/>
      <c r="I45" s="436"/>
      <c r="J45" s="436"/>
      <c r="K45" s="436"/>
      <c r="L45" s="436"/>
      <c r="M45" s="436"/>
      <c r="N45" s="436"/>
      <c r="O45" s="436"/>
      <c r="P45" s="436"/>
      <c r="Q45" s="436"/>
      <c r="R45" s="124">
        <f t="shared" si="2"/>
        <v>393.38900000000001</v>
      </c>
      <c r="S45" s="322"/>
    </row>
    <row r="46" spans="1:19" s="11" customFormat="1" ht="18" customHeight="1">
      <c r="A46" s="23"/>
      <c r="B46" s="24" t="s">
        <v>106</v>
      </c>
      <c r="C46" s="9"/>
      <c r="D46" s="436">
        <v>393.38900000000001</v>
      </c>
      <c r="E46" s="436"/>
      <c r="F46" s="436"/>
      <c r="G46" s="436"/>
      <c r="H46" s="436"/>
      <c r="I46" s="436"/>
      <c r="J46" s="436"/>
      <c r="K46" s="436"/>
      <c r="L46" s="436"/>
      <c r="M46" s="436"/>
      <c r="N46" s="436"/>
      <c r="O46" s="436"/>
      <c r="P46" s="436"/>
      <c r="Q46" s="436"/>
      <c r="R46" s="124">
        <f t="shared" si="2"/>
        <v>393.38900000000001</v>
      </c>
      <c r="S46" s="322"/>
    </row>
    <row r="47" spans="1:19" s="11" customFormat="1" ht="18" customHeight="1">
      <c r="A47" s="23"/>
      <c r="B47" s="24" t="s">
        <v>107</v>
      </c>
      <c r="C47" s="9"/>
      <c r="D47" s="436"/>
      <c r="E47" s="436"/>
      <c r="F47" s="436"/>
      <c r="G47" s="436"/>
      <c r="H47" s="436"/>
      <c r="I47" s="436"/>
      <c r="J47" s="436"/>
      <c r="K47" s="436"/>
      <c r="L47" s="436"/>
      <c r="M47" s="436"/>
      <c r="N47" s="436"/>
      <c r="O47" s="436"/>
      <c r="P47" s="436"/>
      <c r="Q47" s="436"/>
      <c r="R47" s="124">
        <f t="shared" si="2"/>
        <v>0</v>
      </c>
      <c r="S47" s="322"/>
    </row>
    <row r="48" spans="1:19" s="11" customFormat="1" ht="35.25" customHeight="1">
      <c r="A48" s="22"/>
      <c r="B48" s="9" t="s">
        <v>110</v>
      </c>
      <c r="C48" s="9"/>
      <c r="D48" s="436">
        <v>393.38900000000001</v>
      </c>
      <c r="E48" s="436">
        <v>11.369</v>
      </c>
      <c r="F48" s="436"/>
      <c r="G48" s="436"/>
      <c r="H48" s="436"/>
      <c r="I48" s="436"/>
      <c r="J48" s="436"/>
      <c r="K48" s="436"/>
      <c r="L48" s="436"/>
      <c r="M48" s="436"/>
      <c r="N48" s="436"/>
      <c r="O48" s="436"/>
      <c r="P48" s="436"/>
      <c r="Q48" s="436"/>
      <c r="R48" s="124">
        <f t="shared" si="2"/>
        <v>404.75800000000004</v>
      </c>
      <c r="S48" s="322"/>
    </row>
    <row r="49" spans="1:19" s="11" customFormat="1" ht="35.25" customHeight="1">
      <c r="A49" s="22"/>
      <c r="B49" s="9" t="s">
        <v>121</v>
      </c>
      <c r="C49" s="9"/>
      <c r="D49" s="438">
        <v>788.14499999999998</v>
      </c>
      <c r="E49" s="438">
        <v>22.738</v>
      </c>
      <c r="F49" s="438"/>
      <c r="G49" s="438"/>
      <c r="H49" s="438"/>
      <c r="I49" s="438"/>
      <c r="J49" s="438"/>
      <c r="K49" s="438"/>
      <c r="L49" s="438"/>
      <c r="M49" s="438"/>
      <c r="N49" s="438"/>
      <c r="O49" s="438"/>
      <c r="P49" s="438"/>
      <c r="Q49" s="438"/>
      <c r="R49" s="124">
        <f>+R48+R37</f>
        <v>810.88400000000001</v>
      </c>
      <c r="S49" s="322"/>
    </row>
    <row r="50" spans="1:19" s="11" customFormat="1" ht="35.25" customHeight="1">
      <c r="A50" s="62"/>
      <c r="B50" s="63" t="s">
        <v>122</v>
      </c>
      <c r="C50" s="63"/>
      <c r="D50" s="439">
        <v>282307.36099999998</v>
      </c>
      <c r="E50" s="439">
        <v>7934.2460000000001</v>
      </c>
      <c r="F50" s="439">
        <v>23441.433000000001</v>
      </c>
      <c r="G50" s="439">
        <v>2824.8420000000001</v>
      </c>
      <c r="H50" s="439">
        <v>2372.8739999999998</v>
      </c>
      <c r="I50" s="439">
        <v>3959.317</v>
      </c>
      <c r="J50" s="439">
        <v>487.37</v>
      </c>
      <c r="K50" s="439"/>
      <c r="L50" s="439">
        <v>8.0000000000000002E-3</v>
      </c>
      <c r="M50" s="439">
        <v>24</v>
      </c>
      <c r="N50" s="439"/>
      <c r="O50" s="439"/>
      <c r="P50" s="439">
        <v>23.01</v>
      </c>
      <c r="Q50" s="439">
        <v>1054.55</v>
      </c>
      <c r="R50" s="125">
        <f>+SUM('A2'!R25,'A2'!R36,'A2'!R51,'A6'!R25,'A6'!R37,'A6'!R48)</f>
        <v>324429.01399999997</v>
      </c>
      <c r="S50" s="322"/>
    </row>
    <row r="51" spans="1:19" s="158" customFormat="1" ht="53.25" customHeight="1">
      <c r="A51" s="580" t="s">
        <v>225</v>
      </c>
      <c r="B51" s="580"/>
      <c r="C51" s="580"/>
      <c r="D51" s="580"/>
      <c r="E51" s="580"/>
      <c r="F51" s="580"/>
      <c r="G51" s="580"/>
      <c r="H51" s="580"/>
      <c r="I51" s="580"/>
      <c r="J51" s="580"/>
      <c r="K51" s="580"/>
      <c r="L51" s="580"/>
      <c r="M51" s="580"/>
      <c r="N51" s="580"/>
      <c r="O51" s="580"/>
      <c r="P51" s="580"/>
      <c r="Q51" s="580"/>
      <c r="R51" s="580"/>
      <c r="S51" s="335"/>
    </row>
    <row r="52" spans="1:19" s="158" customFormat="1" ht="18" customHeight="1">
      <c r="A52" s="169"/>
      <c r="B52" s="245"/>
      <c r="C52" s="245"/>
      <c r="D52" s="155"/>
      <c r="E52" s="201"/>
      <c r="F52" s="201"/>
      <c r="G52" s="201"/>
      <c r="H52" s="201"/>
      <c r="I52" s="201"/>
      <c r="J52" s="201"/>
      <c r="K52" s="201"/>
      <c r="L52" s="201"/>
      <c r="M52" s="201"/>
      <c r="N52" s="201"/>
      <c r="O52" s="201"/>
      <c r="P52" s="201"/>
      <c r="Q52" s="201"/>
      <c r="R52" s="201"/>
      <c r="S52" s="201"/>
    </row>
    <row r="53" spans="1:19" s="158" customFormat="1" ht="18" customHeight="1">
      <c r="A53" s="169"/>
      <c r="B53" s="245"/>
      <c r="C53" s="245"/>
      <c r="D53" s="201"/>
      <c r="E53" s="201"/>
      <c r="F53" s="201"/>
      <c r="G53" s="201"/>
      <c r="H53" s="201"/>
      <c r="I53" s="201"/>
      <c r="J53" s="201"/>
      <c r="K53" s="201"/>
      <c r="L53" s="201"/>
      <c r="M53" s="201"/>
      <c r="N53" s="201"/>
      <c r="O53" s="201"/>
      <c r="P53" s="201"/>
      <c r="Q53" s="201"/>
      <c r="R53" s="201"/>
      <c r="S53" s="201"/>
    </row>
    <row r="54" spans="1:19" s="158" customFormat="1" ht="18" customHeight="1">
      <c r="A54" s="230"/>
      <c r="B54" s="245"/>
      <c r="C54" s="245"/>
      <c r="D54" s="201"/>
      <c r="E54" s="201"/>
      <c r="F54" s="201"/>
      <c r="G54" s="201"/>
      <c r="H54" s="201"/>
      <c r="I54" s="201"/>
      <c r="J54" s="201"/>
      <c r="K54" s="201"/>
      <c r="L54" s="201"/>
      <c r="M54" s="201"/>
      <c r="N54" s="201"/>
      <c r="O54" s="201"/>
      <c r="P54" s="201"/>
      <c r="Q54" s="201"/>
      <c r="R54" s="201"/>
      <c r="S54" s="201"/>
    </row>
    <row r="55" spans="1:19" s="223" customFormat="1" ht="18" customHeight="1">
      <c r="B55" s="246"/>
      <c r="C55" s="246"/>
    </row>
    <row r="56" spans="1:19" s="225" customFormat="1" ht="18" customHeight="1">
      <c r="A56" s="245"/>
      <c r="B56" s="245"/>
      <c r="C56" s="245"/>
      <c r="D56" s="247"/>
      <c r="E56" s="247"/>
      <c r="F56" s="247"/>
      <c r="G56" s="247"/>
      <c r="H56" s="247"/>
      <c r="I56" s="247"/>
      <c r="J56" s="247"/>
      <c r="K56" s="247"/>
      <c r="L56" s="247"/>
      <c r="M56" s="247"/>
      <c r="N56" s="247"/>
      <c r="O56" s="247"/>
      <c r="P56" s="247"/>
      <c r="Q56" s="247"/>
      <c r="R56" s="247"/>
      <c r="S56" s="247"/>
    </row>
    <row r="57" spans="1:19" s="81" customFormat="1" ht="18" customHeight="1">
      <c r="A57" s="84"/>
      <c r="B57" s="84"/>
      <c r="C57" s="84"/>
      <c r="D57" s="205"/>
      <c r="E57" s="205"/>
      <c r="F57" s="205"/>
      <c r="G57" s="205"/>
      <c r="H57" s="205"/>
      <c r="I57" s="205"/>
      <c r="J57" s="205"/>
      <c r="K57" s="205"/>
      <c r="L57" s="205"/>
      <c r="M57" s="205"/>
      <c r="N57" s="205"/>
      <c r="O57" s="205"/>
      <c r="P57" s="205"/>
      <c r="Q57" s="205"/>
      <c r="R57" s="205"/>
      <c r="S57" s="205"/>
    </row>
    <row r="58" spans="1:19" s="81" customFormat="1" ht="18" customHeight="1">
      <c r="A58" s="206"/>
      <c r="B58" s="206"/>
      <c r="C58" s="206"/>
      <c r="D58" s="89"/>
      <c r="E58" s="89"/>
      <c r="F58" s="89"/>
      <c r="G58" s="89"/>
      <c r="H58" s="89"/>
      <c r="I58" s="89"/>
      <c r="J58" s="89"/>
      <c r="K58" s="89"/>
      <c r="L58" s="89"/>
      <c r="M58" s="89"/>
      <c r="N58" s="89"/>
      <c r="O58" s="89"/>
      <c r="P58" s="89"/>
      <c r="Q58" s="89"/>
      <c r="R58" s="89"/>
      <c r="S58" s="89"/>
    </row>
    <row r="59" spans="1:19" s="81" customFormat="1">
      <c r="A59" s="90"/>
      <c r="B59" s="90"/>
      <c r="C59" s="90"/>
      <c r="D59" s="91"/>
      <c r="E59" s="91"/>
      <c r="F59" s="91"/>
      <c r="G59" s="91"/>
      <c r="H59" s="91"/>
      <c r="I59" s="91"/>
      <c r="J59" s="91"/>
      <c r="K59" s="91"/>
      <c r="L59" s="91"/>
      <c r="M59" s="91"/>
      <c r="N59" s="91"/>
      <c r="O59" s="91"/>
      <c r="P59" s="91"/>
      <c r="Q59" s="91"/>
      <c r="R59" s="91"/>
      <c r="S59" s="91"/>
    </row>
    <row r="60" spans="1:19"/>
    <row r="61" spans="1:19"/>
    <row r="62" spans="1:19"/>
    <row r="63" spans="1:19"/>
  </sheetData>
  <mergeCells count="23">
    <mergeCell ref="B3:R3"/>
    <mergeCell ref="B4:R4"/>
    <mergeCell ref="B6:R6"/>
    <mergeCell ref="B7:R7"/>
    <mergeCell ref="A51:R51"/>
    <mergeCell ref="D10:R10"/>
    <mergeCell ref="D13:D14"/>
    <mergeCell ref="E13:E14"/>
    <mergeCell ref="R13:R14"/>
    <mergeCell ref="F13:F14"/>
    <mergeCell ref="G13:G14"/>
    <mergeCell ref="M13:M14"/>
    <mergeCell ref="N13:N14"/>
    <mergeCell ref="P13:P14"/>
    <mergeCell ref="D12:R12"/>
    <mergeCell ref="B8:R8"/>
    <mergeCell ref="H13:H14"/>
    <mergeCell ref="I13:I14"/>
    <mergeCell ref="J13:J14"/>
    <mergeCell ref="O13:O14"/>
    <mergeCell ref="K13:K14"/>
    <mergeCell ref="L13:L14"/>
    <mergeCell ref="Q13:Q14"/>
  </mergeCells>
  <phoneticPr fontId="0" type="noConversion"/>
  <conditionalFormatting sqref="D28:R37 D39:R50 D16:R25">
    <cfRule type="expression" dxfId="14" priority="1" stopIfTrue="1">
      <formula>AND(D16&lt;&gt;"",OR(D16&lt;0,NOT(ISNUMBER(D16))))</formula>
    </cfRule>
  </conditionalFormatting>
  <conditionalFormatting sqref="D10:R10">
    <cfRule type="expression" dxfId="13" priority="2" stopIfTrue="1">
      <formula>COUNTA(D16:R50)&lt;&gt;COUNTIF(D16:R50,"&gt;=0")</formula>
    </cfRule>
  </conditionalFormatting>
  <pageMargins left="0.75" right="0.75" top="1" bottom="1" header="0.5" footer="0.5"/>
  <pageSetup paperSize="9" scale="44" orientation="portrait" r:id="rId1"/>
  <headerFooter alignWithMargins="0">
    <oddFooter>&amp;C2010 Triennial Central Bank Survey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outlinePr summaryBelow="0" summaryRight="0"/>
    <pageSetUpPr fitToPage="1"/>
  </sheetPr>
  <dimension ref="A1:R75"/>
  <sheetViews>
    <sheetView zoomScale="70" zoomScaleNormal="75" workbookViewId="0">
      <pane xSplit="3" ySplit="14" topLeftCell="K45" activePane="bottomRight" state="frozen"/>
      <selection activeCell="M22" sqref="M22"/>
      <selection pane="topRight" activeCell="M22" sqref="M22"/>
      <selection pane="bottomLeft" activeCell="M22" sqref="M22"/>
      <selection pane="bottomRight" activeCell="M22" sqref="M22"/>
    </sheetView>
  </sheetViews>
  <sheetFormatPr defaultRowHeight="12" zeroHeight="1"/>
  <cols>
    <col min="1" max="1" width="2.42578125" style="227" customWidth="1"/>
    <col min="2" max="2" width="39.42578125" style="227" customWidth="1"/>
    <col min="3" max="3" width="8.28515625" style="227" customWidth="1"/>
    <col min="4" max="15" width="10.7109375" style="227" customWidth="1"/>
    <col min="16" max="16" width="13.5703125" style="227" customWidth="1"/>
    <col min="17" max="17" width="10.7109375" style="227" customWidth="1"/>
    <col min="18" max="18" width="2.85546875" style="227" customWidth="1"/>
    <col min="19" max="16384" width="9.140625" style="227"/>
  </cols>
  <sheetData>
    <row r="1" spans="1:18" s="79" customFormat="1" ht="18" customHeight="1">
      <c r="A1" s="126" t="s">
        <v>151</v>
      </c>
      <c r="B1" s="127"/>
      <c r="C1" s="127"/>
      <c r="D1" s="179"/>
      <c r="E1" s="179"/>
      <c r="F1" s="179"/>
      <c r="G1" s="179"/>
      <c r="H1" s="179"/>
      <c r="I1" s="179"/>
      <c r="J1" s="179"/>
      <c r="K1" s="179"/>
      <c r="L1" s="179"/>
      <c r="M1" s="179"/>
      <c r="N1" s="179"/>
      <c r="O1" s="179"/>
      <c r="P1" s="179"/>
      <c r="Q1" s="179"/>
      <c r="R1" s="179"/>
    </row>
    <row r="2" spans="1:18" s="79" customFormat="1" ht="18" customHeight="1">
      <c r="A2" s="126"/>
      <c r="B2" s="127"/>
      <c r="C2" s="127"/>
      <c r="D2" s="179"/>
      <c r="E2" s="179"/>
      <c r="F2" s="179"/>
      <c r="G2" s="179"/>
      <c r="H2" s="179"/>
      <c r="I2" s="179"/>
      <c r="J2" s="179"/>
      <c r="K2" s="179"/>
      <c r="L2" s="179"/>
      <c r="M2" s="179"/>
      <c r="N2" s="179"/>
      <c r="O2" s="179"/>
      <c r="P2" s="179"/>
      <c r="Q2" s="179"/>
      <c r="R2" s="179"/>
    </row>
    <row r="3" spans="1:18" s="79" customFormat="1" ht="18.75">
      <c r="A3" s="135"/>
      <c r="B3" s="532" t="s">
        <v>92</v>
      </c>
      <c r="C3" s="532"/>
      <c r="D3" s="532"/>
      <c r="E3" s="532"/>
      <c r="F3" s="532"/>
      <c r="G3" s="532"/>
      <c r="H3" s="532"/>
      <c r="I3" s="532"/>
      <c r="J3" s="532"/>
      <c r="K3" s="532"/>
      <c r="L3" s="532"/>
      <c r="M3" s="532"/>
      <c r="N3" s="532"/>
      <c r="O3" s="532"/>
      <c r="P3" s="532"/>
      <c r="Q3" s="532"/>
      <c r="R3" s="75"/>
    </row>
    <row r="4" spans="1:18" s="79" customFormat="1" ht="18.75">
      <c r="A4" s="141"/>
      <c r="B4" s="532" t="s">
        <v>93</v>
      </c>
      <c r="C4" s="532"/>
      <c r="D4" s="532"/>
      <c r="E4" s="532"/>
      <c r="F4" s="532"/>
      <c r="G4" s="532"/>
      <c r="H4" s="532"/>
      <c r="I4" s="532"/>
      <c r="J4" s="532"/>
      <c r="K4" s="532"/>
      <c r="L4" s="532"/>
      <c r="M4" s="532"/>
      <c r="N4" s="532"/>
      <c r="O4" s="532"/>
      <c r="P4" s="532"/>
      <c r="Q4" s="532"/>
      <c r="R4" s="75"/>
    </row>
    <row r="5" spans="1:18" s="79" customFormat="1" ht="6.75" customHeight="1">
      <c r="A5" s="141"/>
      <c r="C5" s="134"/>
      <c r="D5" s="179"/>
      <c r="E5" s="179"/>
      <c r="F5" s="179"/>
      <c r="G5" s="179"/>
      <c r="H5" s="210"/>
      <c r="I5" s="179"/>
      <c r="J5" s="179"/>
      <c r="K5" s="179"/>
      <c r="L5" s="179"/>
      <c r="M5" s="179"/>
      <c r="N5" s="179"/>
      <c r="O5" s="179"/>
      <c r="P5" s="179"/>
      <c r="Q5" s="179"/>
      <c r="R5" s="179"/>
    </row>
    <row r="6" spans="1:18" s="79" customFormat="1" ht="18.75">
      <c r="A6" s="135"/>
      <c r="B6" s="532" t="s">
        <v>128</v>
      </c>
      <c r="C6" s="532"/>
      <c r="D6" s="532"/>
      <c r="E6" s="532"/>
      <c r="F6" s="532"/>
      <c r="G6" s="532"/>
      <c r="H6" s="532"/>
      <c r="I6" s="532"/>
      <c r="J6" s="532"/>
      <c r="K6" s="532"/>
      <c r="L6" s="532"/>
      <c r="M6" s="532"/>
      <c r="N6" s="532"/>
      <c r="O6" s="532"/>
      <c r="P6" s="532"/>
      <c r="Q6" s="532"/>
      <c r="R6" s="75"/>
    </row>
    <row r="7" spans="1:18" s="79" customFormat="1" ht="18.75">
      <c r="A7" s="138"/>
      <c r="B7" s="532" t="s">
        <v>213</v>
      </c>
      <c r="C7" s="532"/>
      <c r="D7" s="532"/>
      <c r="E7" s="532"/>
      <c r="F7" s="532"/>
      <c r="G7" s="532"/>
      <c r="H7" s="532"/>
      <c r="I7" s="532"/>
      <c r="J7" s="532"/>
      <c r="K7" s="532"/>
      <c r="L7" s="532"/>
      <c r="M7" s="532"/>
      <c r="N7" s="532"/>
      <c r="O7" s="532"/>
      <c r="P7" s="532"/>
      <c r="Q7" s="532"/>
      <c r="R7" s="75"/>
    </row>
    <row r="8" spans="1:18" s="79" customFormat="1" ht="18.75">
      <c r="A8" s="138"/>
      <c r="B8" s="532" t="s">
        <v>94</v>
      </c>
      <c r="C8" s="532"/>
      <c r="D8" s="532"/>
      <c r="E8" s="532"/>
      <c r="F8" s="532"/>
      <c r="G8" s="532"/>
      <c r="H8" s="532"/>
      <c r="I8" s="532"/>
      <c r="J8" s="532"/>
      <c r="K8" s="532"/>
      <c r="L8" s="532"/>
      <c r="M8" s="532"/>
      <c r="N8" s="532"/>
      <c r="O8" s="532"/>
      <c r="P8" s="532"/>
      <c r="Q8" s="532"/>
      <c r="R8" s="75"/>
    </row>
    <row r="9" spans="1:18" s="79" customFormat="1" ht="7.5" customHeight="1">
      <c r="A9" s="138"/>
      <c r="C9" s="130"/>
      <c r="D9" s="179"/>
      <c r="E9" s="179"/>
      <c r="F9" s="179"/>
      <c r="G9" s="179"/>
      <c r="H9" s="75"/>
      <c r="I9" s="179"/>
      <c r="J9" s="179"/>
      <c r="K9" s="179"/>
      <c r="L9" s="179"/>
      <c r="M9" s="179"/>
      <c r="N9" s="179"/>
      <c r="O9" s="179"/>
      <c r="P9" s="179"/>
      <c r="Q9" s="179"/>
      <c r="R9" s="179"/>
    </row>
    <row r="10" spans="1:18" s="79" customFormat="1" ht="44.25" customHeight="1">
      <c r="A10" s="138"/>
      <c r="B10" s="130"/>
      <c r="C10" s="130"/>
      <c r="D10" s="544" t="s">
        <v>0</v>
      </c>
      <c r="E10" s="545"/>
      <c r="F10" s="545"/>
      <c r="G10" s="545"/>
      <c r="H10" s="545"/>
      <c r="I10" s="545"/>
      <c r="J10" s="545"/>
      <c r="K10" s="545"/>
      <c r="L10" s="545"/>
      <c r="M10" s="545"/>
      <c r="N10" s="545"/>
      <c r="O10" s="545"/>
      <c r="P10" s="545"/>
      <c r="Q10" s="545"/>
      <c r="R10" s="312"/>
    </row>
    <row r="11" spans="1:18" s="80" customFormat="1" ht="9" customHeight="1">
      <c r="A11" s="156"/>
      <c r="B11" s="157"/>
      <c r="C11" s="157"/>
      <c r="D11" s="179"/>
      <c r="E11" s="179"/>
      <c r="F11" s="179"/>
      <c r="G11" s="179"/>
      <c r="H11" s="179"/>
      <c r="I11" s="179"/>
      <c r="J11" s="179"/>
      <c r="K11" s="179"/>
      <c r="L11" s="179"/>
      <c r="M11" s="179"/>
      <c r="N11" s="179"/>
      <c r="O11" s="179"/>
      <c r="P11" s="179"/>
      <c r="Q11" s="179"/>
      <c r="R11" s="179"/>
    </row>
    <row r="12" spans="1:18" s="80" customFormat="1" ht="27.95" customHeight="1">
      <c r="A12" s="159"/>
      <c r="B12" s="160" t="s">
        <v>95</v>
      </c>
      <c r="C12" s="161"/>
      <c r="D12" s="162" t="s">
        <v>127</v>
      </c>
      <c r="E12" s="163"/>
      <c r="F12" s="163"/>
      <c r="G12" s="163"/>
      <c r="H12" s="163"/>
      <c r="I12" s="163"/>
      <c r="J12" s="163"/>
      <c r="K12" s="163"/>
      <c r="L12" s="551" t="s">
        <v>214</v>
      </c>
      <c r="M12" s="552"/>
      <c r="N12" s="552"/>
      <c r="O12" s="599"/>
      <c r="P12" s="583" t="s">
        <v>169</v>
      </c>
      <c r="Q12" s="586" t="s">
        <v>170</v>
      </c>
      <c r="R12" s="336"/>
    </row>
    <row r="13" spans="1:18" s="80" customFormat="1" ht="27.95" customHeight="1">
      <c r="A13" s="277"/>
      <c r="B13" s="278"/>
      <c r="C13" s="279"/>
      <c r="D13" s="581" t="s">
        <v>98</v>
      </c>
      <c r="E13" s="591" t="s">
        <v>99</v>
      </c>
      <c r="F13" s="581" t="s">
        <v>100</v>
      </c>
      <c r="G13" s="581" t="s">
        <v>101</v>
      </c>
      <c r="H13" s="581" t="s">
        <v>102</v>
      </c>
      <c r="I13" s="581" t="s">
        <v>130</v>
      </c>
      <c r="J13" s="597" t="s">
        <v>153</v>
      </c>
      <c r="K13" s="593" t="s">
        <v>103</v>
      </c>
      <c r="L13" s="595" t="s">
        <v>102</v>
      </c>
      <c r="M13" s="524" t="s">
        <v>147</v>
      </c>
      <c r="N13" s="524" t="s">
        <v>153</v>
      </c>
      <c r="O13" s="589" t="s">
        <v>103</v>
      </c>
      <c r="P13" s="584"/>
      <c r="Q13" s="587"/>
      <c r="R13" s="337"/>
    </row>
    <row r="14" spans="1:18" s="80" customFormat="1" ht="27.95" customHeight="1">
      <c r="A14" s="164"/>
      <c r="B14" s="165"/>
      <c r="C14" s="165"/>
      <c r="D14" s="582"/>
      <c r="E14" s="592"/>
      <c r="F14" s="582"/>
      <c r="G14" s="582"/>
      <c r="H14" s="582"/>
      <c r="I14" s="582"/>
      <c r="J14" s="598"/>
      <c r="K14" s="594"/>
      <c r="L14" s="596"/>
      <c r="M14" s="525"/>
      <c r="N14" s="525"/>
      <c r="O14" s="590"/>
      <c r="P14" s="585"/>
      <c r="Q14" s="588"/>
      <c r="R14" s="337"/>
    </row>
    <row r="15" spans="1:18" s="80" customFormat="1" ht="35.25" customHeight="1">
      <c r="A15" s="166"/>
      <c r="B15" s="167" t="s">
        <v>175</v>
      </c>
      <c r="C15" s="167"/>
      <c r="D15" s="434"/>
      <c r="E15" s="435"/>
      <c r="F15" s="435"/>
      <c r="G15" s="435"/>
      <c r="H15" s="435"/>
      <c r="I15" s="435"/>
      <c r="J15" s="435"/>
      <c r="K15" s="435"/>
      <c r="L15" s="435"/>
      <c r="M15" s="435"/>
      <c r="N15" s="435"/>
      <c r="O15" s="435"/>
      <c r="P15" s="435"/>
      <c r="Q15" s="95"/>
      <c r="R15" s="229"/>
    </row>
    <row r="16" spans="1:18" s="80" customFormat="1" ht="18" customHeight="1">
      <c r="A16" s="168"/>
      <c r="B16" s="169" t="s">
        <v>105</v>
      </c>
      <c r="C16" s="169"/>
      <c r="D16" s="436"/>
      <c r="E16" s="436"/>
      <c r="F16" s="436"/>
      <c r="G16" s="436"/>
      <c r="H16" s="436"/>
      <c r="I16" s="436"/>
      <c r="J16" s="436"/>
      <c r="K16" s="436"/>
      <c r="L16" s="436"/>
      <c r="M16" s="436"/>
      <c r="N16" s="436"/>
      <c r="O16" s="436"/>
      <c r="P16" s="436"/>
      <c r="Q16" s="124">
        <f>+SUM('A5'!M16,'A6'!R16,'A7'!K16,'A7'!O16,'A7'!P16)</f>
        <v>0</v>
      </c>
      <c r="R16" s="322"/>
    </row>
    <row r="17" spans="1:18" s="80" customFormat="1" ht="18" customHeight="1">
      <c r="A17" s="170"/>
      <c r="B17" s="171" t="s">
        <v>106</v>
      </c>
      <c r="C17" s="169"/>
      <c r="D17" s="436"/>
      <c r="E17" s="436"/>
      <c r="F17" s="436"/>
      <c r="G17" s="436"/>
      <c r="H17" s="436"/>
      <c r="I17" s="436"/>
      <c r="J17" s="436"/>
      <c r="K17" s="436"/>
      <c r="L17" s="436"/>
      <c r="M17" s="436"/>
      <c r="N17" s="436"/>
      <c r="O17" s="436"/>
      <c r="P17" s="436"/>
      <c r="Q17" s="124">
        <f>+SUM('A5'!M17,'A6'!R17,'A7'!K17,'A7'!O17,'A7'!P17)</f>
        <v>0</v>
      </c>
      <c r="R17" s="322"/>
    </row>
    <row r="18" spans="1:18" s="80" customFormat="1" ht="18" customHeight="1">
      <c r="A18" s="170"/>
      <c r="B18" s="171" t="s">
        <v>107</v>
      </c>
      <c r="C18" s="169"/>
      <c r="D18" s="436"/>
      <c r="E18" s="436"/>
      <c r="F18" s="436"/>
      <c r="G18" s="436"/>
      <c r="H18" s="436"/>
      <c r="I18" s="436"/>
      <c r="J18" s="436"/>
      <c r="K18" s="436"/>
      <c r="L18" s="436"/>
      <c r="M18" s="436"/>
      <c r="N18" s="436"/>
      <c r="O18" s="436"/>
      <c r="P18" s="436"/>
      <c r="Q18" s="124">
        <f>+SUM('A5'!M18,'A6'!R18,'A7'!K18,'A7'!O18,'A7'!P18)</f>
        <v>0</v>
      </c>
      <c r="R18" s="322"/>
    </row>
    <row r="19" spans="1:18" s="80" customFormat="1" ht="18" customHeight="1">
      <c r="A19" s="168"/>
      <c r="B19" s="169" t="s">
        <v>108</v>
      </c>
      <c r="C19" s="169"/>
      <c r="D19" s="436"/>
      <c r="E19" s="436"/>
      <c r="F19" s="436"/>
      <c r="G19" s="436"/>
      <c r="H19" s="436"/>
      <c r="I19" s="436"/>
      <c r="J19" s="436"/>
      <c r="K19" s="436"/>
      <c r="L19" s="436"/>
      <c r="M19" s="436"/>
      <c r="N19" s="436"/>
      <c r="O19" s="436"/>
      <c r="P19" s="436"/>
      <c r="Q19" s="124">
        <f>+SUM('A5'!M19,'A6'!R19,'A7'!K19,'A7'!O19,'A7'!P19)</f>
        <v>0</v>
      </c>
      <c r="R19" s="322"/>
    </row>
    <row r="20" spans="1:18" s="80" customFormat="1" ht="18" customHeight="1">
      <c r="A20" s="170"/>
      <c r="B20" s="171" t="s">
        <v>106</v>
      </c>
      <c r="C20" s="169"/>
      <c r="D20" s="436"/>
      <c r="E20" s="436"/>
      <c r="F20" s="436"/>
      <c r="G20" s="436"/>
      <c r="H20" s="436"/>
      <c r="I20" s="436"/>
      <c r="J20" s="436"/>
      <c r="K20" s="436"/>
      <c r="L20" s="436"/>
      <c r="M20" s="436"/>
      <c r="N20" s="436"/>
      <c r="O20" s="436"/>
      <c r="P20" s="436"/>
      <c r="Q20" s="124">
        <f>+SUM('A5'!M20,'A6'!R20,'A7'!K20,'A7'!O20,'A7'!P20)</f>
        <v>0</v>
      </c>
      <c r="R20" s="322"/>
    </row>
    <row r="21" spans="1:18" s="80" customFormat="1" ht="18" customHeight="1">
      <c r="A21" s="170"/>
      <c r="B21" s="171" t="s">
        <v>107</v>
      </c>
      <c r="C21" s="169"/>
      <c r="D21" s="436"/>
      <c r="E21" s="436"/>
      <c r="F21" s="436"/>
      <c r="G21" s="436"/>
      <c r="H21" s="436"/>
      <c r="I21" s="436"/>
      <c r="J21" s="436"/>
      <c r="K21" s="436"/>
      <c r="L21" s="436"/>
      <c r="M21" s="436"/>
      <c r="N21" s="436"/>
      <c r="O21" s="436"/>
      <c r="P21" s="436"/>
      <c r="Q21" s="124">
        <f>+SUM('A5'!M21,'A6'!R21,'A7'!K21,'A7'!O21,'A7'!P21)</f>
        <v>0</v>
      </c>
      <c r="R21" s="322"/>
    </row>
    <row r="22" spans="1:18" s="80" customFormat="1" ht="18" customHeight="1">
      <c r="A22" s="168"/>
      <c r="B22" s="169" t="s">
        <v>109</v>
      </c>
      <c r="C22" s="169"/>
      <c r="D22" s="436"/>
      <c r="E22" s="436"/>
      <c r="F22" s="436"/>
      <c r="G22" s="436"/>
      <c r="H22" s="436"/>
      <c r="I22" s="436"/>
      <c r="J22" s="436"/>
      <c r="K22" s="436"/>
      <c r="L22" s="436"/>
      <c r="M22" s="436"/>
      <c r="N22" s="436"/>
      <c r="O22" s="436"/>
      <c r="P22" s="436"/>
      <c r="Q22" s="124">
        <f>+SUM('A5'!M22,'A6'!R22,'A7'!K22,'A7'!O22,'A7'!P22)</f>
        <v>0</v>
      </c>
      <c r="R22" s="322"/>
    </row>
    <row r="23" spans="1:18" s="80" customFormat="1" ht="18" customHeight="1">
      <c r="A23" s="170"/>
      <c r="B23" s="171" t="s">
        <v>106</v>
      </c>
      <c r="C23" s="169"/>
      <c r="D23" s="436"/>
      <c r="E23" s="436"/>
      <c r="F23" s="436"/>
      <c r="G23" s="436"/>
      <c r="H23" s="436"/>
      <c r="I23" s="436"/>
      <c r="J23" s="436"/>
      <c r="K23" s="436"/>
      <c r="L23" s="436"/>
      <c r="M23" s="436"/>
      <c r="N23" s="436"/>
      <c r="O23" s="436"/>
      <c r="P23" s="436"/>
      <c r="Q23" s="124">
        <f>+SUM('A5'!M23,'A6'!R23,'A7'!K23,'A7'!O23,'A7'!P23)</f>
        <v>0</v>
      </c>
      <c r="R23" s="322"/>
    </row>
    <row r="24" spans="1:18" s="80" customFormat="1" ht="18" customHeight="1">
      <c r="A24" s="170"/>
      <c r="B24" s="171" t="s">
        <v>107</v>
      </c>
      <c r="C24" s="169"/>
      <c r="D24" s="436"/>
      <c r="E24" s="436"/>
      <c r="F24" s="436"/>
      <c r="G24" s="436"/>
      <c r="H24" s="436"/>
      <c r="I24" s="436"/>
      <c r="J24" s="436"/>
      <c r="K24" s="436"/>
      <c r="L24" s="436"/>
      <c r="M24" s="436"/>
      <c r="N24" s="436"/>
      <c r="O24" s="436"/>
      <c r="P24" s="436"/>
      <c r="Q24" s="124">
        <f>+SUM('A5'!M24,'A6'!R24,'A7'!K24,'A7'!O24,'A7'!P24)</f>
        <v>0</v>
      </c>
      <c r="R24" s="322"/>
    </row>
    <row r="25" spans="1:18" s="80" customFormat="1" ht="18" customHeight="1">
      <c r="A25" s="168"/>
      <c r="B25" s="169" t="s">
        <v>110</v>
      </c>
      <c r="C25" s="169"/>
      <c r="D25" s="436"/>
      <c r="E25" s="436"/>
      <c r="F25" s="436"/>
      <c r="G25" s="436"/>
      <c r="H25" s="436"/>
      <c r="I25" s="436"/>
      <c r="J25" s="436"/>
      <c r="K25" s="436"/>
      <c r="L25" s="436"/>
      <c r="M25" s="436"/>
      <c r="N25" s="436"/>
      <c r="O25" s="436"/>
      <c r="P25" s="436"/>
      <c r="Q25" s="124">
        <f>+SUM('A5'!M25,'A6'!R25,'A7'!K25,'A7'!O25,'A7'!P25)</f>
        <v>0</v>
      </c>
      <c r="R25" s="322"/>
    </row>
    <row r="26" spans="1:18" s="80" customFormat="1" ht="35.25" customHeight="1">
      <c r="A26" s="166"/>
      <c r="B26" s="167" t="s">
        <v>176</v>
      </c>
      <c r="C26" s="172"/>
      <c r="D26" s="434"/>
      <c r="E26" s="435"/>
      <c r="F26" s="435"/>
      <c r="G26" s="435"/>
      <c r="H26" s="435"/>
      <c r="I26" s="435"/>
      <c r="J26" s="435"/>
      <c r="K26" s="435"/>
      <c r="L26" s="435"/>
      <c r="M26" s="435"/>
      <c r="N26" s="435"/>
      <c r="O26" s="435"/>
      <c r="P26" s="435"/>
      <c r="Q26" s="219"/>
      <c r="R26" s="222"/>
    </row>
    <row r="27" spans="1:18" s="80" customFormat="1" ht="18" customHeight="1">
      <c r="A27" s="166"/>
      <c r="B27" s="287" t="s">
        <v>119</v>
      </c>
      <c r="C27" s="172"/>
      <c r="D27" s="434"/>
      <c r="E27" s="435"/>
      <c r="F27" s="435"/>
      <c r="G27" s="435"/>
      <c r="H27" s="435"/>
      <c r="I27" s="435"/>
      <c r="J27" s="435"/>
      <c r="K27" s="435"/>
      <c r="L27" s="435"/>
      <c r="M27" s="435"/>
      <c r="N27" s="435"/>
      <c r="O27" s="435"/>
      <c r="P27" s="435"/>
      <c r="Q27" s="219"/>
      <c r="R27" s="222"/>
    </row>
    <row r="28" spans="1:18" s="80" customFormat="1" ht="18" customHeight="1">
      <c r="A28" s="168"/>
      <c r="B28" s="169" t="s">
        <v>105</v>
      </c>
      <c r="C28" s="169"/>
      <c r="D28" s="436"/>
      <c r="E28" s="436"/>
      <c r="F28" s="436"/>
      <c r="G28" s="436"/>
      <c r="H28" s="436"/>
      <c r="I28" s="436"/>
      <c r="J28" s="436"/>
      <c r="K28" s="436"/>
      <c r="L28" s="436"/>
      <c r="M28" s="436"/>
      <c r="N28" s="436"/>
      <c r="O28" s="436"/>
      <c r="P28" s="436"/>
      <c r="Q28" s="124">
        <f>+SUM('A5'!M28,'A6'!R28,'A7'!K28,'A7'!O28,'A7'!P28)</f>
        <v>1147.924</v>
      </c>
      <c r="R28" s="322"/>
    </row>
    <row r="29" spans="1:18" s="80" customFormat="1" ht="18" customHeight="1">
      <c r="A29" s="170"/>
      <c r="B29" s="171" t="s">
        <v>106</v>
      </c>
      <c r="C29" s="169"/>
      <c r="D29" s="436"/>
      <c r="E29" s="436"/>
      <c r="F29" s="436"/>
      <c r="G29" s="436"/>
      <c r="H29" s="436"/>
      <c r="I29" s="436"/>
      <c r="J29" s="436"/>
      <c r="K29" s="436"/>
      <c r="L29" s="436"/>
      <c r="M29" s="436"/>
      <c r="N29" s="436"/>
      <c r="O29" s="436"/>
      <c r="P29" s="436"/>
      <c r="Q29" s="124">
        <f>+SUM('A5'!M29,'A6'!R29,'A7'!K29,'A7'!O29,'A7'!P29)</f>
        <v>0</v>
      </c>
      <c r="R29" s="322"/>
    </row>
    <row r="30" spans="1:18" s="80" customFormat="1" ht="18" customHeight="1">
      <c r="A30" s="170"/>
      <c r="B30" s="171" t="s">
        <v>107</v>
      </c>
      <c r="C30" s="169"/>
      <c r="D30" s="436"/>
      <c r="E30" s="436"/>
      <c r="F30" s="436"/>
      <c r="G30" s="436"/>
      <c r="H30" s="436"/>
      <c r="I30" s="436"/>
      <c r="J30" s="436"/>
      <c r="K30" s="436"/>
      <c r="L30" s="436"/>
      <c r="M30" s="436"/>
      <c r="N30" s="436"/>
      <c r="O30" s="436"/>
      <c r="P30" s="436"/>
      <c r="Q30" s="124">
        <f>+SUM('A5'!M30,'A6'!R30,'A7'!K30,'A7'!O30,'A7'!P30)</f>
        <v>1147.924</v>
      </c>
      <c r="R30" s="322"/>
    </row>
    <row r="31" spans="1:18" s="80" customFormat="1" ht="18" customHeight="1">
      <c r="A31" s="168"/>
      <c r="B31" s="169" t="s">
        <v>108</v>
      </c>
      <c r="C31" s="169"/>
      <c r="D31" s="436"/>
      <c r="E31" s="436"/>
      <c r="F31" s="436"/>
      <c r="G31" s="436"/>
      <c r="H31" s="436"/>
      <c r="I31" s="436"/>
      <c r="J31" s="436"/>
      <c r="K31" s="436"/>
      <c r="L31" s="436"/>
      <c r="M31" s="436"/>
      <c r="N31" s="436"/>
      <c r="O31" s="436"/>
      <c r="P31" s="436"/>
      <c r="Q31" s="124">
        <f>+SUM('A5'!M31,'A6'!R31,'A7'!K31,'A7'!O31,'A7'!P31)</f>
        <v>620.23</v>
      </c>
      <c r="R31" s="322"/>
    </row>
    <row r="32" spans="1:18" s="80" customFormat="1" ht="18" customHeight="1">
      <c r="A32" s="170"/>
      <c r="B32" s="171" t="s">
        <v>106</v>
      </c>
      <c r="C32" s="169"/>
      <c r="D32" s="436"/>
      <c r="E32" s="436"/>
      <c r="F32" s="436"/>
      <c r="G32" s="436"/>
      <c r="H32" s="436"/>
      <c r="I32" s="436"/>
      <c r="J32" s="436"/>
      <c r="K32" s="436"/>
      <c r="L32" s="436"/>
      <c r="M32" s="436"/>
      <c r="N32" s="436"/>
      <c r="O32" s="436"/>
      <c r="P32" s="436"/>
      <c r="Q32" s="124">
        <f>+SUM('A5'!M32,'A6'!R32,'A7'!K32,'A7'!O32,'A7'!P32)</f>
        <v>0</v>
      </c>
      <c r="R32" s="322"/>
    </row>
    <row r="33" spans="1:18" s="80" customFormat="1" ht="18" customHeight="1">
      <c r="A33" s="170"/>
      <c r="B33" s="171" t="s">
        <v>107</v>
      </c>
      <c r="C33" s="169"/>
      <c r="D33" s="436"/>
      <c r="E33" s="436"/>
      <c r="F33" s="436"/>
      <c r="G33" s="436"/>
      <c r="H33" s="436"/>
      <c r="I33" s="436"/>
      <c r="J33" s="436"/>
      <c r="K33" s="436"/>
      <c r="L33" s="436"/>
      <c r="M33" s="436"/>
      <c r="N33" s="436"/>
      <c r="O33" s="436"/>
      <c r="P33" s="436"/>
      <c r="Q33" s="124">
        <f>+SUM('A5'!M33,'A6'!R33,'A7'!K33,'A7'!O33,'A7'!P33)</f>
        <v>620.23</v>
      </c>
      <c r="R33" s="322"/>
    </row>
    <row r="34" spans="1:18" s="83" customFormat="1" ht="18" customHeight="1">
      <c r="A34" s="168"/>
      <c r="B34" s="169" t="s">
        <v>109</v>
      </c>
      <c r="C34" s="169"/>
      <c r="D34" s="436"/>
      <c r="E34" s="436"/>
      <c r="F34" s="436"/>
      <c r="G34" s="436"/>
      <c r="H34" s="436"/>
      <c r="I34" s="436"/>
      <c r="J34" s="436"/>
      <c r="K34" s="436"/>
      <c r="L34" s="436"/>
      <c r="M34" s="436"/>
      <c r="N34" s="436"/>
      <c r="O34" s="436"/>
      <c r="P34" s="436"/>
      <c r="Q34" s="124">
        <f>+SUM('A5'!M34,'A6'!R34,'A7'!K34,'A7'!O34,'A7'!P34)</f>
        <v>43.944000000000003</v>
      </c>
      <c r="R34" s="322"/>
    </row>
    <row r="35" spans="1:18" s="83" customFormat="1" ht="18" customHeight="1">
      <c r="A35" s="170"/>
      <c r="B35" s="171" t="s">
        <v>106</v>
      </c>
      <c r="C35" s="169"/>
      <c r="D35" s="436"/>
      <c r="E35" s="436"/>
      <c r="F35" s="436"/>
      <c r="G35" s="436"/>
      <c r="H35" s="436"/>
      <c r="I35" s="436"/>
      <c r="J35" s="436"/>
      <c r="K35" s="436"/>
      <c r="L35" s="436"/>
      <c r="M35" s="436"/>
      <c r="N35" s="436"/>
      <c r="O35" s="436"/>
      <c r="P35" s="436"/>
      <c r="Q35" s="124">
        <f>+SUM('A5'!M35,'A6'!R35,'A7'!K35,'A7'!O35,'A7'!P35)</f>
        <v>43.944000000000003</v>
      </c>
      <c r="R35" s="322"/>
    </row>
    <row r="36" spans="1:18" s="80" customFormat="1" ht="18" customHeight="1">
      <c r="A36" s="170"/>
      <c r="B36" s="171" t="s">
        <v>107</v>
      </c>
      <c r="C36" s="169"/>
      <c r="D36" s="436"/>
      <c r="E36" s="436"/>
      <c r="F36" s="436"/>
      <c r="G36" s="436"/>
      <c r="H36" s="436"/>
      <c r="I36" s="436"/>
      <c r="J36" s="436"/>
      <c r="K36" s="436"/>
      <c r="L36" s="436"/>
      <c r="M36" s="436"/>
      <c r="N36" s="436"/>
      <c r="O36" s="436"/>
      <c r="P36" s="436"/>
      <c r="Q36" s="124">
        <f>+SUM('A5'!M36,'A6'!R36,'A7'!K36,'A7'!O36,'A7'!P36)</f>
        <v>0</v>
      </c>
      <c r="R36" s="322"/>
    </row>
    <row r="37" spans="1:18" s="80" customFormat="1" ht="18" customHeight="1">
      <c r="A37" s="168"/>
      <c r="B37" s="169" t="s">
        <v>110</v>
      </c>
      <c r="C37" s="169"/>
      <c r="D37" s="436"/>
      <c r="E37" s="436"/>
      <c r="F37" s="436"/>
      <c r="G37" s="436"/>
      <c r="H37" s="436"/>
      <c r="I37" s="436"/>
      <c r="J37" s="436"/>
      <c r="K37" s="436"/>
      <c r="L37" s="436"/>
      <c r="M37" s="436"/>
      <c r="N37" s="436"/>
      <c r="O37" s="436"/>
      <c r="P37" s="436"/>
      <c r="Q37" s="124">
        <f>+SUM('A5'!M37,'A6'!R37,'A7'!K37,'A7'!O37,'A7'!P37)</f>
        <v>1812.0980000000002</v>
      </c>
      <c r="R37" s="322"/>
    </row>
    <row r="38" spans="1:18" s="80" customFormat="1" ht="24.95" customHeight="1">
      <c r="A38" s="166"/>
      <c r="B38" s="287" t="s">
        <v>120</v>
      </c>
      <c r="C38" s="172"/>
      <c r="D38" s="434"/>
      <c r="E38" s="435"/>
      <c r="F38" s="435"/>
      <c r="G38" s="435"/>
      <c r="H38" s="435"/>
      <c r="I38" s="435"/>
      <c r="J38" s="435"/>
      <c r="K38" s="435"/>
      <c r="L38" s="435"/>
      <c r="M38" s="435"/>
      <c r="N38" s="435"/>
      <c r="O38" s="435"/>
      <c r="P38" s="435"/>
      <c r="Q38" s="219"/>
      <c r="R38" s="222"/>
    </row>
    <row r="39" spans="1:18" s="80" customFormat="1" ht="18" customHeight="1">
      <c r="A39" s="168"/>
      <c r="B39" s="169" t="s">
        <v>105</v>
      </c>
      <c r="C39" s="169"/>
      <c r="D39" s="436"/>
      <c r="E39" s="436"/>
      <c r="F39" s="436"/>
      <c r="G39" s="436"/>
      <c r="H39" s="436"/>
      <c r="I39" s="436"/>
      <c r="J39" s="436"/>
      <c r="K39" s="436"/>
      <c r="L39" s="436"/>
      <c r="M39" s="436"/>
      <c r="N39" s="436"/>
      <c r="O39" s="436"/>
      <c r="P39" s="436"/>
      <c r="Q39" s="124">
        <f>+SUM('A5'!M39,'A6'!R39,'A7'!K39,'A7'!O39,'A7'!P39)</f>
        <v>43.944000000000003</v>
      </c>
      <c r="R39" s="322"/>
    </row>
    <row r="40" spans="1:18" s="80" customFormat="1" ht="18" customHeight="1">
      <c r="A40" s="170"/>
      <c r="B40" s="171" t="s">
        <v>106</v>
      </c>
      <c r="C40" s="169"/>
      <c r="D40" s="436"/>
      <c r="E40" s="436"/>
      <c r="F40" s="436"/>
      <c r="G40" s="436"/>
      <c r="H40" s="436"/>
      <c r="I40" s="436"/>
      <c r="J40" s="436"/>
      <c r="K40" s="436"/>
      <c r="L40" s="436"/>
      <c r="M40" s="436"/>
      <c r="N40" s="436"/>
      <c r="O40" s="436"/>
      <c r="P40" s="436"/>
      <c r="Q40" s="124">
        <f>+SUM('A5'!M40,'A6'!R40,'A7'!K40,'A7'!O40,'A7'!P40)</f>
        <v>0</v>
      </c>
      <c r="R40" s="322"/>
    </row>
    <row r="41" spans="1:18" s="80" customFormat="1" ht="18" customHeight="1">
      <c r="A41" s="170"/>
      <c r="B41" s="171" t="s">
        <v>107</v>
      </c>
      <c r="C41" s="169"/>
      <c r="D41" s="436"/>
      <c r="E41" s="436"/>
      <c r="F41" s="436"/>
      <c r="G41" s="436"/>
      <c r="H41" s="436"/>
      <c r="I41" s="436"/>
      <c r="J41" s="436"/>
      <c r="K41" s="436"/>
      <c r="L41" s="436"/>
      <c r="M41" s="436"/>
      <c r="N41" s="436"/>
      <c r="O41" s="436"/>
      <c r="P41" s="436"/>
      <c r="Q41" s="124">
        <f>+SUM('A5'!M41,'A6'!R41,'A7'!K41,'A7'!O41,'A7'!P41)</f>
        <v>43.944000000000003</v>
      </c>
      <c r="R41" s="322"/>
    </row>
    <row r="42" spans="1:18" s="80" customFormat="1" ht="18" customHeight="1">
      <c r="A42" s="168"/>
      <c r="B42" s="169" t="s">
        <v>108</v>
      </c>
      <c r="C42" s="169"/>
      <c r="D42" s="436"/>
      <c r="E42" s="436"/>
      <c r="F42" s="436"/>
      <c r="G42" s="436"/>
      <c r="H42" s="436"/>
      <c r="I42" s="436"/>
      <c r="J42" s="436"/>
      <c r="K42" s="436"/>
      <c r="L42" s="436"/>
      <c r="M42" s="436"/>
      <c r="N42" s="436"/>
      <c r="O42" s="436"/>
      <c r="P42" s="436"/>
      <c r="Q42" s="124">
        <f>+SUM('A5'!M42,'A6'!R42,'A7'!K42,'A7'!O42,'A7'!P42)</f>
        <v>0</v>
      </c>
      <c r="R42" s="322"/>
    </row>
    <row r="43" spans="1:18" s="80" customFormat="1" ht="18" customHeight="1">
      <c r="A43" s="170"/>
      <c r="B43" s="171" t="s">
        <v>106</v>
      </c>
      <c r="C43" s="169"/>
      <c r="D43" s="436"/>
      <c r="E43" s="436"/>
      <c r="F43" s="436"/>
      <c r="G43" s="436"/>
      <c r="H43" s="436"/>
      <c r="I43" s="436"/>
      <c r="J43" s="436"/>
      <c r="K43" s="436"/>
      <c r="L43" s="436"/>
      <c r="M43" s="436"/>
      <c r="N43" s="436"/>
      <c r="O43" s="436"/>
      <c r="P43" s="436"/>
      <c r="Q43" s="124">
        <f>+SUM('A5'!M43,'A6'!R43,'A7'!K43,'A7'!O43,'A7'!P43)</f>
        <v>0</v>
      </c>
      <c r="R43" s="322"/>
    </row>
    <row r="44" spans="1:18" s="80" customFormat="1" ht="18" customHeight="1">
      <c r="A44" s="170"/>
      <c r="B44" s="171" t="s">
        <v>107</v>
      </c>
      <c r="C44" s="169"/>
      <c r="D44" s="436"/>
      <c r="E44" s="436"/>
      <c r="F44" s="436"/>
      <c r="G44" s="436"/>
      <c r="H44" s="436"/>
      <c r="I44" s="436"/>
      <c r="J44" s="436"/>
      <c r="K44" s="436"/>
      <c r="L44" s="436"/>
      <c r="M44" s="436"/>
      <c r="N44" s="436"/>
      <c r="O44" s="436"/>
      <c r="P44" s="436"/>
      <c r="Q44" s="124">
        <f>+SUM('A5'!M44,'A6'!R44,'A7'!K44,'A7'!O44,'A7'!P44)</f>
        <v>0</v>
      </c>
      <c r="R44" s="322"/>
    </row>
    <row r="45" spans="1:18" s="80" customFormat="1" ht="18" customHeight="1">
      <c r="A45" s="168"/>
      <c r="B45" s="169" t="s">
        <v>109</v>
      </c>
      <c r="C45" s="169"/>
      <c r="D45" s="436"/>
      <c r="E45" s="436"/>
      <c r="F45" s="436"/>
      <c r="G45" s="436"/>
      <c r="H45" s="436"/>
      <c r="I45" s="436"/>
      <c r="J45" s="436"/>
      <c r="K45" s="436"/>
      <c r="L45" s="436"/>
      <c r="M45" s="436"/>
      <c r="N45" s="436"/>
      <c r="O45" s="436"/>
      <c r="P45" s="436"/>
      <c r="Q45" s="124">
        <f>+SUM('A5'!M45,'A6'!R45,'A7'!K45,'A7'!O45,'A7'!P45)</f>
        <v>454.26400000000001</v>
      </c>
      <c r="R45" s="322"/>
    </row>
    <row r="46" spans="1:18" s="80" customFormat="1" ht="18" customHeight="1">
      <c r="A46" s="170"/>
      <c r="B46" s="171" t="s">
        <v>106</v>
      </c>
      <c r="C46" s="169"/>
      <c r="D46" s="436"/>
      <c r="E46" s="436"/>
      <c r="F46" s="436"/>
      <c r="G46" s="436"/>
      <c r="H46" s="436"/>
      <c r="I46" s="436"/>
      <c r="J46" s="436"/>
      <c r="K46" s="436"/>
      <c r="L46" s="436"/>
      <c r="M46" s="436"/>
      <c r="N46" s="436"/>
      <c r="O46" s="436"/>
      <c r="P46" s="436"/>
      <c r="Q46" s="124">
        <f>+SUM('A5'!M46,'A6'!R46,'A7'!K46,'A7'!O46,'A7'!P46)</f>
        <v>433.47300000000001</v>
      </c>
      <c r="R46" s="322"/>
    </row>
    <row r="47" spans="1:18" s="80" customFormat="1" ht="18" customHeight="1">
      <c r="A47" s="170"/>
      <c r="B47" s="171" t="s">
        <v>107</v>
      </c>
      <c r="C47" s="169"/>
      <c r="D47" s="436"/>
      <c r="E47" s="436"/>
      <c r="F47" s="436"/>
      <c r="G47" s="436"/>
      <c r="H47" s="436"/>
      <c r="I47" s="436"/>
      <c r="J47" s="436"/>
      <c r="K47" s="436"/>
      <c r="L47" s="436"/>
      <c r="M47" s="436"/>
      <c r="N47" s="436"/>
      <c r="O47" s="436"/>
      <c r="P47" s="436"/>
      <c r="Q47" s="124">
        <f>+SUM('A5'!M47,'A6'!R47,'A7'!K47,'A7'!O47,'A7'!P47)</f>
        <v>20.792000000000002</v>
      </c>
      <c r="R47" s="322"/>
    </row>
    <row r="48" spans="1:18" s="80" customFormat="1" ht="18" customHeight="1">
      <c r="A48" s="168"/>
      <c r="B48" s="169" t="s">
        <v>110</v>
      </c>
      <c r="C48" s="169"/>
      <c r="D48" s="436"/>
      <c r="E48" s="436"/>
      <c r="F48" s="436"/>
      <c r="G48" s="436"/>
      <c r="H48" s="436"/>
      <c r="I48" s="436"/>
      <c r="J48" s="436"/>
      <c r="K48" s="436"/>
      <c r="L48" s="436"/>
      <c r="M48" s="436"/>
      <c r="N48" s="436"/>
      <c r="O48" s="436"/>
      <c r="P48" s="436"/>
      <c r="Q48" s="124">
        <f>+SUM('A5'!M48,'A6'!R48,'A7'!K48,'A7'!O48,'A7'!P48)</f>
        <v>498.20800000000003</v>
      </c>
      <c r="R48" s="322"/>
    </row>
    <row r="49" spans="1:18" s="80" customFormat="1" ht="35.25" customHeight="1">
      <c r="A49" s="168"/>
      <c r="B49" s="169" t="s">
        <v>121</v>
      </c>
      <c r="C49" s="169"/>
      <c r="D49" s="438"/>
      <c r="E49" s="438"/>
      <c r="F49" s="438"/>
      <c r="G49" s="438"/>
      <c r="H49" s="438"/>
      <c r="I49" s="438"/>
      <c r="J49" s="438"/>
      <c r="K49" s="438"/>
      <c r="L49" s="438"/>
      <c r="M49" s="438"/>
      <c r="N49" s="438"/>
      <c r="O49" s="438"/>
      <c r="P49" s="438"/>
      <c r="Q49" s="124">
        <f>+SUM('A5'!M49,'A6'!R49,'A7'!K49,'A7'!O49,'A7'!P49)</f>
        <v>2310.3060000000005</v>
      </c>
      <c r="R49" s="322"/>
    </row>
    <row r="50" spans="1:18" s="80" customFormat="1" ht="35.25" customHeight="1">
      <c r="A50" s="168"/>
      <c r="B50" s="173" t="s">
        <v>177</v>
      </c>
      <c r="C50" s="158"/>
      <c r="D50" s="439"/>
      <c r="E50" s="439"/>
      <c r="F50" s="439"/>
      <c r="G50" s="439"/>
      <c r="H50" s="439"/>
      <c r="I50" s="439"/>
      <c r="J50" s="439"/>
      <c r="K50" s="439"/>
      <c r="L50" s="439"/>
      <c r="M50" s="439"/>
      <c r="N50" s="439"/>
      <c r="O50" s="439"/>
      <c r="P50" s="439"/>
      <c r="Q50" s="124"/>
      <c r="R50" s="338"/>
    </row>
    <row r="51" spans="1:18" s="80" customFormat="1" ht="35.25" customHeight="1">
      <c r="A51" s="301"/>
      <c r="B51" s="167" t="s">
        <v>122</v>
      </c>
      <c r="C51" s="167"/>
      <c r="D51" s="439">
        <v>1836.009</v>
      </c>
      <c r="E51" s="439">
        <v>1480.2639999999999</v>
      </c>
      <c r="F51" s="439">
        <v>1436.252</v>
      </c>
      <c r="G51" s="439">
        <v>30.1</v>
      </c>
      <c r="H51" s="439">
        <v>48.722999999999999</v>
      </c>
      <c r="I51" s="439">
        <v>40.920999999999999</v>
      </c>
      <c r="J51" s="439">
        <v>273.113</v>
      </c>
      <c r="K51" s="439">
        <v>5145.384</v>
      </c>
      <c r="L51" s="439">
        <v>40.389000000000003</v>
      </c>
      <c r="M51" s="439"/>
      <c r="N51" s="439">
        <v>1473.701</v>
      </c>
      <c r="O51" s="439">
        <v>1514.09</v>
      </c>
      <c r="P51" s="439">
        <v>683.80600000000004</v>
      </c>
      <c r="Q51" s="124">
        <f>+SUM('A3'!Q25,'A3'!Q36,'A3'!Q51,'A7'!Q25,'A7'!Q37,'A7'!Q48)+Q50</f>
        <v>1082764.828</v>
      </c>
      <c r="R51" s="322"/>
    </row>
    <row r="52" spans="1:18" s="80" customFormat="1" ht="35.25" customHeight="1">
      <c r="A52" s="174"/>
      <c r="B52" s="302" t="s">
        <v>218</v>
      </c>
      <c r="C52" s="175"/>
      <c r="D52" s="297"/>
      <c r="E52" s="297"/>
      <c r="F52" s="297"/>
      <c r="G52" s="297"/>
      <c r="H52" s="297"/>
      <c r="I52" s="297"/>
      <c r="J52" s="298"/>
      <c r="K52" s="298"/>
      <c r="L52" s="311"/>
      <c r="M52" s="300"/>
      <c r="N52" s="300"/>
      <c r="O52" s="299"/>
      <c r="P52" s="300"/>
      <c r="Q52" s="440">
        <v>69637.304000000004</v>
      </c>
      <c r="R52" s="338"/>
    </row>
    <row r="53" spans="1:18" s="158" customFormat="1" ht="121.5" customHeight="1">
      <c r="A53" s="533" t="s">
        <v>166</v>
      </c>
      <c r="B53" s="580"/>
      <c r="C53" s="580"/>
      <c r="D53" s="580"/>
      <c r="E53" s="580"/>
      <c r="F53" s="580"/>
      <c r="G53" s="580"/>
      <c r="H53" s="580"/>
      <c r="I53" s="580"/>
      <c r="J53" s="580"/>
      <c r="K53" s="580"/>
      <c r="L53" s="580"/>
      <c r="M53" s="580"/>
      <c r="N53" s="580"/>
      <c r="O53" s="580"/>
      <c r="P53" s="580"/>
      <c r="Q53" s="580"/>
      <c r="R53" s="335"/>
    </row>
    <row r="54" spans="1:18" s="158" customFormat="1" ht="18" customHeight="1">
      <c r="A54" s="230"/>
      <c r="B54" s="245"/>
      <c r="C54" s="245"/>
      <c r="D54" s="155"/>
      <c r="E54" s="155"/>
      <c r="F54" s="155"/>
      <c r="G54" s="155"/>
      <c r="H54" s="155"/>
      <c r="I54" s="155"/>
      <c r="J54" s="155"/>
      <c r="K54" s="155"/>
      <c r="L54" s="155"/>
      <c r="M54" s="155"/>
      <c r="N54" s="155"/>
      <c r="O54" s="155"/>
      <c r="P54" s="155"/>
      <c r="Q54" s="155"/>
      <c r="R54" s="155"/>
    </row>
    <row r="55" spans="1:18" s="158" customFormat="1" ht="18" customHeight="1">
      <c r="A55" s="230"/>
      <c r="B55" s="245"/>
      <c r="C55" s="245"/>
      <c r="D55" s="155"/>
      <c r="E55" s="155"/>
      <c r="F55" s="155"/>
      <c r="G55" s="155"/>
      <c r="H55" s="155"/>
      <c r="I55" s="155"/>
      <c r="J55" s="155"/>
      <c r="K55" s="155"/>
      <c r="L55" s="155"/>
      <c r="M55" s="155"/>
      <c r="N55" s="155"/>
      <c r="O55" s="155"/>
      <c r="P55" s="155"/>
      <c r="Q55" s="155"/>
      <c r="R55" s="155"/>
    </row>
    <row r="56" spans="1:18" s="158" customFormat="1" ht="18" customHeight="1">
      <c r="A56" s="230"/>
      <c r="B56" s="245"/>
      <c r="C56" s="245"/>
      <c r="D56" s="155"/>
      <c r="E56" s="155"/>
      <c r="F56" s="155"/>
      <c r="G56" s="155"/>
      <c r="H56" s="155"/>
      <c r="I56" s="155"/>
      <c r="J56" s="155"/>
      <c r="K56" s="155"/>
      <c r="L56" s="155"/>
      <c r="M56" s="155"/>
      <c r="N56" s="155"/>
      <c r="O56" s="155"/>
      <c r="P56" s="155"/>
      <c r="Q56" s="155"/>
      <c r="R56" s="155"/>
    </row>
    <row r="57" spans="1:18" s="158" customFormat="1" ht="18" customHeight="1">
      <c r="A57" s="169"/>
      <c r="B57" s="245"/>
      <c r="C57" s="245"/>
      <c r="D57" s="155"/>
      <c r="E57" s="155"/>
      <c r="F57" s="155"/>
      <c r="G57" s="155"/>
      <c r="H57" s="155"/>
      <c r="I57" s="155"/>
      <c r="J57" s="155"/>
      <c r="K57" s="155"/>
      <c r="L57" s="155"/>
      <c r="M57" s="155"/>
      <c r="N57" s="155"/>
      <c r="O57" s="155"/>
      <c r="P57" s="155"/>
      <c r="Q57" s="155"/>
      <c r="R57" s="155"/>
    </row>
    <row r="58" spans="1:18" s="158" customFormat="1" ht="18" customHeight="1">
      <c r="A58" s="230"/>
      <c r="B58" s="245"/>
      <c r="C58" s="245"/>
    </row>
    <row r="59" spans="1:18" s="158" customFormat="1" ht="18" customHeight="1">
      <c r="A59" s="230"/>
      <c r="B59" s="245"/>
      <c r="C59" s="245"/>
    </row>
    <row r="60" spans="1:18" s="223" customFormat="1" ht="15">
      <c r="A60" s="173"/>
      <c r="B60" s="169"/>
      <c r="C60" s="245"/>
      <c r="D60" s="158"/>
      <c r="E60" s="158"/>
      <c r="F60" s="158"/>
      <c r="G60" s="158"/>
      <c r="H60" s="158"/>
      <c r="I60" s="158"/>
      <c r="J60" s="158"/>
      <c r="K60" s="158"/>
      <c r="L60" s="158"/>
      <c r="M60" s="158"/>
      <c r="N60" s="158"/>
      <c r="O60" s="158"/>
      <c r="P60" s="158"/>
      <c r="Q60" s="158"/>
      <c r="R60" s="158"/>
    </row>
    <row r="61" spans="1:18" s="225" customFormat="1" ht="18">
      <c r="A61" s="248"/>
      <c r="B61" s="169"/>
      <c r="C61" s="245"/>
      <c r="D61" s="158"/>
      <c r="E61" s="158"/>
      <c r="F61" s="158"/>
      <c r="G61" s="158"/>
      <c r="H61" s="158"/>
      <c r="I61" s="158"/>
      <c r="J61" s="158"/>
      <c r="K61" s="158"/>
      <c r="L61" s="158"/>
      <c r="M61" s="158"/>
      <c r="N61" s="158"/>
      <c r="O61" s="158"/>
      <c r="P61" s="158"/>
      <c r="Q61" s="158"/>
      <c r="R61" s="158"/>
    </row>
    <row r="62" spans="1:18" s="225" customFormat="1" ht="15">
      <c r="A62" s="199"/>
      <c r="B62" s="169"/>
      <c r="C62" s="245"/>
      <c r="D62" s="158"/>
      <c r="E62" s="158"/>
      <c r="F62" s="158"/>
      <c r="G62" s="158"/>
      <c r="H62" s="158"/>
      <c r="I62" s="158"/>
      <c r="J62" s="158"/>
      <c r="K62" s="158"/>
      <c r="L62" s="158"/>
      <c r="M62" s="158"/>
      <c r="N62" s="158"/>
      <c r="O62" s="158"/>
      <c r="P62" s="158"/>
      <c r="Q62" s="158"/>
      <c r="R62" s="158"/>
    </row>
    <row r="63" spans="1:18" ht="15">
      <c r="A63" s="169"/>
      <c r="B63" s="245"/>
      <c r="C63" s="245"/>
      <c r="D63" s="158"/>
      <c r="E63" s="158"/>
      <c r="F63" s="158"/>
      <c r="G63" s="158"/>
      <c r="H63" s="158"/>
      <c r="I63" s="158"/>
      <c r="J63" s="158"/>
      <c r="K63" s="158"/>
      <c r="L63" s="158"/>
      <c r="M63" s="158"/>
      <c r="N63" s="158"/>
      <c r="O63" s="158"/>
      <c r="P63" s="158"/>
      <c r="Q63" s="158"/>
      <c r="R63" s="158"/>
    </row>
    <row r="64" spans="1:18"/>
    <row r="65"/>
    <row r="66"/>
    <row r="67"/>
    <row r="68"/>
    <row r="69"/>
    <row r="70"/>
    <row r="71"/>
    <row r="72"/>
    <row r="73"/>
    <row r="74"/>
    <row r="75"/>
  </sheetData>
  <mergeCells count="22">
    <mergeCell ref="B3:Q3"/>
    <mergeCell ref="B4:Q4"/>
    <mergeCell ref="B6:Q6"/>
    <mergeCell ref="B7:Q7"/>
    <mergeCell ref="B8:Q8"/>
    <mergeCell ref="A53:Q53"/>
    <mergeCell ref="K13:K14"/>
    <mergeCell ref="L13:L14"/>
    <mergeCell ref="J13:J14"/>
    <mergeCell ref="I13:I14"/>
    <mergeCell ref="M13:M14"/>
    <mergeCell ref="N13:N14"/>
    <mergeCell ref="D10:Q10"/>
    <mergeCell ref="L12:O12"/>
    <mergeCell ref="H13:H14"/>
    <mergeCell ref="P12:P14"/>
    <mergeCell ref="Q12:Q14"/>
    <mergeCell ref="O13:O14"/>
    <mergeCell ref="D13:D14"/>
    <mergeCell ref="E13:E14"/>
    <mergeCell ref="F13:F14"/>
    <mergeCell ref="G13:G14"/>
  </mergeCells>
  <phoneticPr fontId="0" type="noConversion"/>
  <conditionalFormatting sqref="D39:Q49 D28:Q37 D16:Q25 Q50:Q52">
    <cfRule type="expression" dxfId="12" priority="1" stopIfTrue="1">
      <formula>AND(D16&lt;&gt;"",OR(D16&lt;0,NOT(ISNUMBER(D16))))</formula>
    </cfRule>
  </conditionalFormatting>
  <conditionalFormatting sqref="D10:Q10">
    <cfRule type="expression" dxfId="11" priority="2" stopIfTrue="1">
      <formula>COUNTA(D16:Q52)&lt;&gt;COUNTIF(D16:Q52,"&gt;=0")</formula>
    </cfRule>
  </conditionalFormatting>
  <pageMargins left="0.75" right="0.75" top="1" bottom="1" header="0.5" footer="0.5"/>
  <pageSetup paperSize="9" scale="46" orientation="portrait" r:id="rId1"/>
  <headerFooter alignWithMargins="0">
    <oddFooter>&amp;C2010 Triennial Central Bank Survey</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outlinePr summaryBelow="0" summaryRight="0"/>
    <pageSetUpPr fitToPage="1"/>
  </sheetPr>
  <dimension ref="A1:AP63"/>
  <sheetViews>
    <sheetView zoomScale="55" zoomScaleNormal="75" workbookViewId="0">
      <pane xSplit="3" ySplit="14" topLeftCell="AD15" activePane="bottomRight" state="frozen"/>
      <selection activeCell="M22" sqref="M22"/>
      <selection pane="topRight" activeCell="M22" sqref="M22"/>
      <selection pane="bottomLeft" activeCell="M22" sqref="M22"/>
      <selection pane="bottomRight" activeCell="M22" sqref="M22"/>
    </sheetView>
  </sheetViews>
  <sheetFormatPr defaultRowHeight="12" zeroHeight="1"/>
  <cols>
    <col min="1" max="1" width="1.140625" style="32" customWidth="1"/>
    <col min="2" max="2" width="36.85546875" style="32" customWidth="1"/>
    <col min="3" max="3" width="32.85546875" style="32" customWidth="1"/>
    <col min="4" max="4" width="7.42578125" style="32" customWidth="1"/>
    <col min="5" max="5" width="7.140625" style="32" customWidth="1"/>
    <col min="6" max="6" width="7.7109375" style="32" customWidth="1"/>
    <col min="7" max="7" width="7.140625" style="32" customWidth="1"/>
    <col min="8" max="8" width="6.85546875" style="32" customWidth="1"/>
    <col min="9" max="9" width="7.7109375" style="32" customWidth="1"/>
    <col min="10" max="10" width="7.42578125" style="32" customWidth="1"/>
    <col min="11" max="11" width="7.140625" style="32" customWidth="1"/>
    <col min="12" max="12" width="7.42578125" style="32" customWidth="1"/>
    <col min="13" max="13" width="6.85546875" style="32" customWidth="1"/>
    <col min="14" max="14" width="7.42578125" style="32" customWidth="1"/>
    <col min="15" max="16" width="7.140625" style="32" customWidth="1"/>
    <col min="17" max="17" width="6.5703125" style="32" customWidth="1"/>
    <col min="18" max="18" width="5.85546875" style="32" customWidth="1"/>
    <col min="19" max="19" width="6.5703125" style="32" customWidth="1"/>
    <col min="20" max="20" width="6.85546875" style="32" customWidth="1"/>
    <col min="21" max="21" width="8" style="32" customWidth="1"/>
    <col min="22" max="22" width="6.42578125" style="32" customWidth="1"/>
    <col min="23" max="23" width="6.5703125" style="32" customWidth="1"/>
    <col min="24" max="25" width="8.140625" style="32" customWidth="1"/>
    <col min="26" max="27" width="7.42578125" style="32" customWidth="1"/>
    <col min="28" max="28" width="7.140625" style="32" customWidth="1"/>
    <col min="29" max="30" width="6.85546875" style="32" customWidth="1"/>
    <col min="31" max="32" width="7.7109375" style="32" customWidth="1"/>
    <col min="33" max="33" width="7.42578125" style="32" customWidth="1"/>
    <col min="34" max="34" width="6.85546875" style="32" customWidth="1"/>
    <col min="35" max="35" width="7.42578125" style="32" customWidth="1"/>
    <col min="36" max="36" width="6.85546875" style="32" customWidth="1"/>
    <col min="37" max="37" width="7.140625" style="32" customWidth="1"/>
    <col min="38" max="38" width="8" style="32" customWidth="1"/>
    <col min="39" max="39" width="7.42578125" style="32" customWidth="1"/>
    <col min="40" max="40" width="11.28515625" style="32" bestFit="1" customWidth="1"/>
    <col min="41" max="41" width="7.42578125" style="32" customWidth="1"/>
    <col min="42" max="42" width="10.5703125" style="123" customWidth="1"/>
    <col min="43" max="16384" width="9.140625" style="32"/>
  </cols>
  <sheetData>
    <row r="1" spans="1:42" s="4" customFormat="1" ht="21" customHeight="1">
      <c r="A1" s="1" t="s">
        <v>152</v>
      </c>
      <c r="B1" s="127"/>
      <c r="C1" s="127"/>
      <c r="D1" s="128"/>
      <c r="E1" s="128"/>
      <c r="F1" s="128"/>
      <c r="G1" s="128"/>
      <c r="H1" s="128"/>
      <c r="I1" s="128"/>
      <c r="J1" s="128"/>
      <c r="K1" s="128"/>
      <c r="L1" s="128"/>
      <c r="M1" s="128"/>
      <c r="N1" s="129"/>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1"/>
    </row>
    <row r="2" spans="1:42" s="4" customFormat="1" ht="21" customHeight="1">
      <c r="A2" s="1"/>
      <c r="B2" s="127"/>
      <c r="C2" s="127"/>
      <c r="D2" s="128"/>
      <c r="E2" s="128"/>
      <c r="F2" s="128"/>
      <c r="G2" s="128"/>
      <c r="H2" s="128"/>
      <c r="I2" s="128"/>
      <c r="J2" s="128"/>
      <c r="K2" s="128"/>
      <c r="L2" s="128"/>
      <c r="M2" s="128"/>
      <c r="N2" s="129"/>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1"/>
    </row>
    <row r="3" spans="1:42" s="4" customFormat="1" ht="18" customHeight="1">
      <c r="A3" s="1"/>
      <c r="B3" s="127"/>
      <c r="C3" s="127"/>
      <c r="D3" s="128"/>
      <c r="E3" s="128"/>
      <c r="F3" s="128"/>
      <c r="G3" s="128"/>
      <c r="H3" s="128"/>
      <c r="I3" s="128"/>
      <c r="J3" s="128"/>
      <c r="K3" s="128"/>
      <c r="L3" s="128"/>
      <c r="M3" s="128"/>
      <c r="N3" s="129"/>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1"/>
    </row>
    <row r="4" spans="1:42" s="4" customFormat="1" ht="18" customHeight="1">
      <c r="A4" s="92"/>
      <c r="B4" s="562" t="s">
        <v>92</v>
      </c>
      <c r="C4" s="562"/>
      <c r="D4" s="562"/>
      <c r="E4" s="562"/>
      <c r="F4" s="562"/>
      <c r="G4" s="562"/>
      <c r="H4" s="562"/>
      <c r="I4" s="562"/>
      <c r="J4" s="562"/>
      <c r="K4" s="562"/>
      <c r="L4" s="562"/>
      <c r="M4" s="562"/>
      <c r="N4" s="562"/>
      <c r="O4" s="562"/>
      <c r="P4" s="562"/>
      <c r="Q4" s="562"/>
      <c r="R4" s="562"/>
      <c r="S4" s="562"/>
      <c r="T4" s="562"/>
      <c r="U4" s="562"/>
      <c r="V4" s="562"/>
      <c r="W4" s="562"/>
      <c r="X4" s="562"/>
      <c r="Y4" s="562"/>
      <c r="Z4" s="562"/>
      <c r="AA4" s="562"/>
      <c r="AB4" s="562"/>
      <c r="AC4" s="562"/>
      <c r="AD4" s="562"/>
      <c r="AE4" s="562"/>
      <c r="AF4" s="562"/>
      <c r="AG4" s="562"/>
      <c r="AH4" s="562"/>
      <c r="AI4" s="562"/>
      <c r="AJ4" s="562"/>
      <c r="AK4" s="562"/>
      <c r="AL4" s="562"/>
      <c r="AM4" s="562"/>
      <c r="AN4" s="562"/>
      <c r="AO4" s="562"/>
      <c r="AP4" s="562"/>
    </row>
    <row r="5" spans="1:42" s="4" customFormat="1" ht="18.75">
      <c r="A5" s="86"/>
      <c r="B5" s="562" t="s">
        <v>93</v>
      </c>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c r="AF5" s="562"/>
      <c r="AG5" s="562"/>
      <c r="AH5" s="562"/>
      <c r="AI5" s="562"/>
      <c r="AJ5" s="562"/>
      <c r="AK5" s="562"/>
      <c r="AL5" s="562"/>
      <c r="AM5" s="562"/>
      <c r="AN5" s="562"/>
      <c r="AO5" s="562"/>
      <c r="AP5" s="562"/>
    </row>
    <row r="6" spans="1:42" s="4" customFormat="1" ht="15" customHeight="1">
      <c r="A6" s="86"/>
      <c r="B6" s="303"/>
      <c r="C6" s="303"/>
      <c r="D6" s="133"/>
      <c r="E6" s="133"/>
      <c r="F6" s="133"/>
      <c r="G6" s="133"/>
      <c r="H6" s="133"/>
      <c r="I6" s="133"/>
      <c r="J6" s="133"/>
      <c r="K6" s="133"/>
      <c r="L6" s="178"/>
      <c r="M6" s="133"/>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1"/>
    </row>
    <row r="7" spans="1:42" s="4" customFormat="1" ht="18.75">
      <c r="A7" s="86"/>
      <c r="B7" s="562" t="s">
        <v>128</v>
      </c>
      <c r="C7" s="562"/>
      <c r="D7" s="562"/>
      <c r="E7" s="562"/>
      <c r="F7" s="562"/>
      <c r="G7" s="562"/>
      <c r="H7" s="562"/>
      <c r="I7" s="562"/>
      <c r="J7" s="562"/>
      <c r="K7" s="562"/>
      <c r="L7" s="562"/>
      <c r="M7" s="562"/>
      <c r="N7" s="562"/>
      <c r="O7" s="562"/>
      <c r="P7" s="562"/>
      <c r="Q7" s="562"/>
      <c r="R7" s="562"/>
      <c r="S7" s="562"/>
      <c r="T7" s="562"/>
      <c r="U7" s="562"/>
      <c r="V7" s="562"/>
      <c r="W7" s="562"/>
      <c r="X7" s="562"/>
      <c r="Y7" s="562"/>
      <c r="Z7" s="562"/>
      <c r="AA7" s="562"/>
      <c r="AB7" s="562"/>
      <c r="AC7" s="562"/>
      <c r="AD7" s="562"/>
      <c r="AE7" s="562"/>
      <c r="AF7" s="562"/>
      <c r="AG7" s="562"/>
      <c r="AH7" s="562"/>
      <c r="AI7" s="562"/>
      <c r="AJ7" s="562"/>
      <c r="AK7" s="562"/>
      <c r="AL7" s="562"/>
      <c r="AM7" s="562"/>
      <c r="AN7" s="562"/>
      <c r="AO7" s="562"/>
      <c r="AP7" s="562"/>
    </row>
    <row r="8" spans="1:42" s="4" customFormat="1" ht="18.75">
      <c r="A8" s="72"/>
      <c r="B8" s="562" t="s">
        <v>213</v>
      </c>
      <c r="C8" s="562"/>
      <c r="D8" s="562"/>
      <c r="E8" s="562"/>
      <c r="F8" s="562"/>
      <c r="G8" s="562"/>
      <c r="H8" s="562"/>
      <c r="I8" s="562"/>
      <c r="J8" s="562"/>
      <c r="K8" s="562"/>
      <c r="L8" s="562"/>
      <c r="M8" s="562"/>
      <c r="N8" s="562"/>
      <c r="O8" s="562"/>
      <c r="P8" s="562"/>
      <c r="Q8" s="562"/>
      <c r="R8" s="562"/>
      <c r="S8" s="562"/>
      <c r="T8" s="562"/>
      <c r="U8" s="562"/>
      <c r="V8" s="562"/>
      <c r="W8" s="562"/>
      <c r="X8" s="562"/>
      <c r="Y8" s="562"/>
      <c r="Z8" s="562"/>
      <c r="AA8" s="562"/>
      <c r="AB8" s="562"/>
      <c r="AC8" s="562"/>
      <c r="AD8" s="562"/>
      <c r="AE8" s="562"/>
      <c r="AF8" s="562"/>
      <c r="AG8" s="562"/>
      <c r="AH8" s="562"/>
      <c r="AI8" s="562"/>
      <c r="AJ8" s="562"/>
      <c r="AK8" s="562"/>
      <c r="AL8" s="562"/>
      <c r="AM8" s="562"/>
      <c r="AN8" s="562"/>
      <c r="AO8" s="562"/>
      <c r="AP8" s="562"/>
    </row>
    <row r="9" spans="1:42" s="4" customFormat="1" ht="18.75">
      <c r="A9" s="87"/>
      <c r="B9" s="604" t="s">
        <v>94</v>
      </c>
      <c r="C9" s="604"/>
      <c r="D9" s="604"/>
      <c r="E9" s="604"/>
      <c r="F9" s="604"/>
      <c r="G9" s="604"/>
      <c r="H9" s="604"/>
      <c r="I9" s="604"/>
      <c r="J9" s="604"/>
      <c r="K9" s="604"/>
      <c r="L9" s="604"/>
      <c r="M9" s="604"/>
      <c r="N9" s="604"/>
      <c r="O9" s="604"/>
      <c r="P9" s="604"/>
      <c r="Q9" s="604"/>
      <c r="R9" s="604"/>
      <c r="S9" s="604"/>
      <c r="T9" s="604"/>
      <c r="U9" s="604"/>
      <c r="V9" s="604"/>
      <c r="W9" s="604"/>
      <c r="X9" s="604"/>
      <c r="Y9" s="604"/>
      <c r="Z9" s="604"/>
      <c r="AA9" s="604"/>
      <c r="AB9" s="604"/>
      <c r="AC9" s="604"/>
      <c r="AD9" s="604"/>
      <c r="AE9" s="604"/>
      <c r="AF9" s="604"/>
      <c r="AG9" s="604"/>
      <c r="AH9" s="604"/>
      <c r="AI9" s="604"/>
      <c r="AJ9" s="604"/>
      <c r="AK9" s="604"/>
      <c r="AL9" s="604"/>
      <c r="AM9" s="604"/>
      <c r="AN9" s="604"/>
      <c r="AO9" s="604"/>
      <c r="AP9" s="604"/>
    </row>
    <row r="10" spans="1:42" s="4" customFormat="1" ht="18.75">
      <c r="A10" s="87"/>
      <c r="B10" s="208"/>
      <c r="C10" s="209"/>
      <c r="D10" s="141"/>
      <c r="E10" s="141"/>
      <c r="F10" s="140"/>
      <c r="G10" s="133"/>
      <c r="H10" s="133"/>
      <c r="I10" s="133"/>
      <c r="J10" s="133"/>
      <c r="K10" s="133"/>
      <c r="L10" s="177"/>
      <c r="M10" s="133"/>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1"/>
    </row>
    <row r="11" spans="1:42" s="4" customFormat="1" ht="50.25" customHeight="1">
      <c r="A11" s="87"/>
      <c r="B11" s="563" t="s">
        <v>0</v>
      </c>
      <c r="C11" s="564"/>
      <c r="D11" s="141"/>
      <c r="E11" s="141"/>
      <c r="F11" s="140"/>
      <c r="G11" s="133"/>
      <c r="H11" s="133"/>
      <c r="I11" s="133"/>
      <c r="J11" s="133"/>
      <c r="K11" s="133"/>
      <c r="L11" s="177"/>
      <c r="M11" s="133"/>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1"/>
    </row>
    <row r="12" spans="1:42" s="4" customFormat="1" ht="18" customHeight="1">
      <c r="A12" s="8"/>
      <c r="B12" s="130"/>
      <c r="C12" s="130"/>
      <c r="D12" s="176"/>
      <c r="E12" s="141"/>
      <c r="F12" s="141"/>
      <c r="G12" s="133"/>
      <c r="H12" s="133"/>
      <c r="I12" s="133"/>
      <c r="J12" s="133"/>
      <c r="K12" s="133"/>
      <c r="M12" s="133"/>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76"/>
      <c r="AM12" s="130"/>
      <c r="AN12" s="130"/>
      <c r="AO12" s="130"/>
      <c r="AP12" s="131"/>
    </row>
    <row r="13" spans="1:42" s="11" customFormat="1" ht="27.95" customHeight="1">
      <c r="A13" s="42"/>
      <c r="B13" s="43" t="s">
        <v>95</v>
      </c>
      <c r="C13" s="44"/>
      <c r="D13" s="601" t="s">
        <v>165</v>
      </c>
      <c r="E13" s="602"/>
      <c r="F13" s="602"/>
      <c r="G13" s="602"/>
      <c r="H13" s="602"/>
      <c r="I13" s="602"/>
      <c r="J13" s="602"/>
      <c r="K13" s="602"/>
      <c r="L13" s="602"/>
      <c r="M13" s="602"/>
      <c r="N13" s="602"/>
      <c r="O13" s="602"/>
      <c r="P13" s="602"/>
      <c r="Q13" s="602"/>
      <c r="R13" s="602"/>
      <c r="S13" s="602"/>
      <c r="T13" s="602"/>
      <c r="U13" s="602"/>
      <c r="V13" s="602"/>
      <c r="W13" s="602"/>
      <c r="X13" s="602"/>
      <c r="Y13" s="602"/>
      <c r="Z13" s="602"/>
      <c r="AA13" s="602"/>
      <c r="AB13" s="602"/>
      <c r="AC13" s="602"/>
      <c r="AD13" s="602"/>
      <c r="AE13" s="602"/>
      <c r="AF13" s="602"/>
      <c r="AG13" s="602"/>
      <c r="AH13" s="602"/>
      <c r="AI13" s="602"/>
      <c r="AJ13" s="602"/>
      <c r="AK13" s="602"/>
      <c r="AL13" s="602"/>
      <c r="AM13" s="602"/>
      <c r="AN13" s="602"/>
      <c r="AO13" s="602"/>
      <c r="AP13" s="603"/>
    </row>
    <row r="14" spans="1:42" s="11" customFormat="1" ht="27.95" customHeight="1">
      <c r="A14" s="45"/>
      <c r="B14" s="46"/>
      <c r="C14" s="46"/>
      <c r="D14" s="41" t="s">
        <v>99</v>
      </c>
      <c r="E14" s="41" t="s">
        <v>100</v>
      </c>
      <c r="F14" s="41" t="s">
        <v>101</v>
      </c>
      <c r="G14" s="41" t="s">
        <v>102</v>
      </c>
      <c r="H14" s="41" t="s">
        <v>130</v>
      </c>
      <c r="I14" s="41" t="s">
        <v>184</v>
      </c>
      <c r="J14" s="41" t="s">
        <v>88</v>
      </c>
      <c r="K14" s="41" t="s">
        <v>185</v>
      </c>
      <c r="L14" s="41" t="s">
        <v>131</v>
      </c>
      <c r="M14" s="41" t="s">
        <v>179</v>
      </c>
      <c r="N14" s="41" t="s">
        <v>144</v>
      </c>
      <c r="O14" s="41" t="s">
        <v>186</v>
      </c>
      <c r="P14" s="41" t="s">
        <v>132</v>
      </c>
      <c r="Q14" s="41" t="s">
        <v>129</v>
      </c>
      <c r="R14" s="41" t="s">
        <v>187</v>
      </c>
      <c r="S14" s="41" t="s">
        <v>133</v>
      </c>
      <c r="T14" s="41" t="s">
        <v>134</v>
      </c>
      <c r="U14" s="41" t="s">
        <v>145</v>
      </c>
      <c r="V14" s="41" t="s">
        <v>188</v>
      </c>
      <c r="W14" s="64" t="s">
        <v>146</v>
      </c>
      <c r="X14" s="66" t="s">
        <v>135</v>
      </c>
      <c r="Y14" s="66" t="s">
        <v>189</v>
      </c>
      <c r="Z14" s="66" t="s">
        <v>190</v>
      </c>
      <c r="AA14" s="66" t="s">
        <v>136</v>
      </c>
      <c r="AB14" s="66" t="s">
        <v>191</v>
      </c>
      <c r="AC14" s="66" t="s">
        <v>149</v>
      </c>
      <c r="AD14" s="66" t="s">
        <v>147</v>
      </c>
      <c r="AE14" s="66" t="s">
        <v>192</v>
      </c>
      <c r="AF14" s="66" t="s">
        <v>137</v>
      </c>
      <c r="AG14" s="66" t="s">
        <v>138</v>
      </c>
      <c r="AH14" s="66" t="s">
        <v>89</v>
      </c>
      <c r="AI14" s="66" t="s">
        <v>139</v>
      </c>
      <c r="AJ14" s="66" t="s">
        <v>193</v>
      </c>
      <c r="AK14" s="66" t="s">
        <v>150</v>
      </c>
      <c r="AL14" s="66" t="s">
        <v>140</v>
      </c>
      <c r="AM14" s="66" t="s">
        <v>141</v>
      </c>
      <c r="AN14" s="66" t="s">
        <v>142</v>
      </c>
      <c r="AO14" s="66" t="s">
        <v>143</v>
      </c>
      <c r="AP14" s="66" t="s">
        <v>194</v>
      </c>
    </row>
    <row r="15" spans="1:42" s="11" customFormat="1" ht="35.450000000000003" customHeight="1">
      <c r="A15" s="47"/>
      <c r="B15" s="48" t="s">
        <v>154</v>
      </c>
      <c r="C15" s="49"/>
      <c r="D15" s="434"/>
      <c r="E15" s="435"/>
      <c r="F15" s="435"/>
      <c r="G15" s="435"/>
      <c r="H15" s="435"/>
      <c r="I15" s="435"/>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5"/>
      <c r="AM15" s="435"/>
      <c r="AN15" s="435"/>
      <c r="AO15" s="435"/>
      <c r="AP15" s="437"/>
    </row>
    <row r="16" spans="1:42" s="11" customFormat="1" ht="18" customHeight="1">
      <c r="A16" s="50"/>
      <c r="B16" s="5" t="s">
        <v>105</v>
      </c>
      <c r="C16" s="5"/>
      <c r="D16" s="436"/>
      <c r="E16" s="436"/>
      <c r="F16" s="436"/>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c r="AM16" s="436"/>
      <c r="AN16" s="436"/>
      <c r="AO16" s="436"/>
      <c r="AP16" s="436"/>
    </row>
    <row r="17" spans="1:42" s="11" customFormat="1" ht="18" customHeight="1">
      <c r="A17" s="51"/>
      <c r="B17" s="52" t="s">
        <v>106</v>
      </c>
      <c r="C17" s="5"/>
      <c r="D17" s="436"/>
      <c r="E17" s="436"/>
      <c r="F17" s="436"/>
      <c r="G17" s="436"/>
      <c r="H17" s="436"/>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c r="AK17" s="436"/>
      <c r="AL17" s="436"/>
      <c r="AM17" s="436"/>
      <c r="AN17" s="436"/>
      <c r="AO17" s="436"/>
      <c r="AP17" s="436"/>
    </row>
    <row r="18" spans="1:42" s="11" customFormat="1" ht="18" customHeight="1">
      <c r="A18" s="51"/>
      <c r="B18" s="52" t="s">
        <v>107</v>
      </c>
      <c r="C18" s="5"/>
      <c r="D18" s="436"/>
      <c r="E18" s="436"/>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6"/>
      <c r="AL18" s="436"/>
      <c r="AM18" s="436"/>
      <c r="AN18" s="436"/>
      <c r="AO18" s="436"/>
      <c r="AP18" s="436"/>
    </row>
    <row r="19" spans="1:42" s="11" customFormat="1" ht="18" customHeight="1">
      <c r="A19" s="50"/>
      <c r="B19" s="5" t="s">
        <v>108</v>
      </c>
      <c r="C19" s="5"/>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6"/>
      <c r="AL19" s="436"/>
      <c r="AM19" s="436"/>
      <c r="AN19" s="436"/>
      <c r="AO19" s="436"/>
      <c r="AP19" s="436"/>
    </row>
    <row r="20" spans="1:42" s="11" customFormat="1" ht="18" customHeight="1">
      <c r="A20" s="51"/>
      <c r="B20" s="52" t="s">
        <v>106</v>
      </c>
      <c r="C20" s="5"/>
      <c r="D20" s="436"/>
      <c r="E20" s="436"/>
      <c r="F20" s="436"/>
      <c r="G20" s="436"/>
      <c r="H20" s="436"/>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436"/>
      <c r="AM20" s="436"/>
      <c r="AN20" s="436"/>
      <c r="AO20" s="436"/>
      <c r="AP20" s="436"/>
    </row>
    <row r="21" spans="1:42" s="11" customFormat="1" ht="18" customHeight="1">
      <c r="A21" s="51"/>
      <c r="B21" s="52" t="s">
        <v>107</v>
      </c>
      <c r="C21" s="5"/>
      <c r="D21" s="436"/>
      <c r="E21" s="436"/>
      <c r="F21" s="436"/>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6"/>
      <c r="AN21" s="436"/>
      <c r="AO21" s="436"/>
      <c r="AP21" s="436"/>
    </row>
    <row r="22" spans="1:42" s="11" customFormat="1" ht="18" customHeight="1">
      <c r="A22" s="50"/>
      <c r="B22" s="5" t="s">
        <v>109</v>
      </c>
      <c r="C22" s="5"/>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6"/>
      <c r="AM22" s="436"/>
      <c r="AN22" s="436"/>
      <c r="AO22" s="436"/>
      <c r="AP22" s="436"/>
    </row>
    <row r="23" spans="1:42" s="11" customFormat="1" ht="18" customHeight="1">
      <c r="A23" s="51"/>
      <c r="B23" s="52" t="s">
        <v>106</v>
      </c>
      <c r="C23" s="5"/>
      <c r="D23" s="436"/>
      <c r="E23" s="436"/>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6"/>
      <c r="AL23" s="436"/>
      <c r="AM23" s="436"/>
      <c r="AN23" s="436"/>
      <c r="AO23" s="436"/>
      <c r="AP23" s="436"/>
    </row>
    <row r="24" spans="1:42" s="11" customFormat="1" ht="18" customHeight="1">
      <c r="A24" s="51"/>
      <c r="B24" s="52" t="s">
        <v>107</v>
      </c>
      <c r="C24" s="5"/>
      <c r="D24" s="436"/>
      <c r="E24" s="436"/>
      <c r="F24" s="436"/>
      <c r="G24" s="436"/>
      <c r="H24" s="436"/>
      <c r="I24" s="436"/>
      <c r="J24" s="436"/>
      <c r="K24" s="436"/>
      <c r="L24" s="436"/>
      <c r="M24" s="436"/>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6"/>
      <c r="AL24" s="436"/>
      <c r="AM24" s="436"/>
      <c r="AN24" s="436"/>
      <c r="AO24" s="436"/>
      <c r="AP24" s="436"/>
    </row>
    <row r="25" spans="1:42" s="11" customFormat="1" ht="18" customHeight="1">
      <c r="A25" s="50"/>
      <c r="B25" s="5" t="s">
        <v>110</v>
      </c>
      <c r="C25" s="5"/>
      <c r="D25" s="436"/>
      <c r="E25" s="436"/>
      <c r="F25" s="436"/>
      <c r="G25" s="436"/>
      <c r="H25" s="436"/>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6"/>
      <c r="AM25" s="436"/>
      <c r="AN25" s="436"/>
      <c r="AO25" s="436"/>
      <c r="AP25" s="436"/>
    </row>
    <row r="26" spans="1:42" s="11" customFormat="1" ht="35.450000000000003" customHeight="1">
      <c r="A26" s="47"/>
      <c r="B26" s="48" t="s">
        <v>161</v>
      </c>
      <c r="C26" s="49"/>
      <c r="D26" s="434"/>
      <c r="E26" s="435"/>
      <c r="F26" s="435"/>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5"/>
      <c r="AL26" s="435"/>
      <c r="AM26" s="435"/>
      <c r="AN26" s="435"/>
      <c r="AO26" s="435"/>
      <c r="AP26" s="437"/>
    </row>
    <row r="27" spans="1:42" s="11" customFormat="1" ht="18" customHeight="1">
      <c r="A27" s="50"/>
      <c r="B27" s="267" t="s">
        <v>119</v>
      </c>
      <c r="C27" s="5"/>
      <c r="D27" s="434"/>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5"/>
      <c r="AM27" s="435"/>
      <c r="AN27" s="435"/>
      <c r="AO27" s="435"/>
      <c r="AP27" s="437"/>
    </row>
    <row r="28" spans="1:42" s="11" customFormat="1" ht="18" customHeight="1">
      <c r="A28" s="51"/>
      <c r="B28" s="5" t="s">
        <v>105</v>
      </c>
      <c r="C28" s="5"/>
      <c r="D28" s="436"/>
      <c r="E28" s="436"/>
      <c r="F28" s="436"/>
      <c r="G28" s="436"/>
      <c r="H28" s="436"/>
      <c r="I28" s="436"/>
      <c r="J28" s="436"/>
      <c r="K28" s="436"/>
      <c r="L28" s="436"/>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row>
    <row r="29" spans="1:42" s="11" customFormat="1" ht="18" customHeight="1">
      <c r="A29" s="51"/>
      <c r="B29" s="52" t="s">
        <v>106</v>
      </c>
      <c r="C29" s="5"/>
      <c r="D29" s="436"/>
      <c r="E29" s="436"/>
      <c r="F29" s="436"/>
      <c r="G29" s="436"/>
      <c r="H29" s="436"/>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row>
    <row r="30" spans="1:42" s="11" customFormat="1" ht="18" customHeight="1">
      <c r="A30" s="50"/>
      <c r="B30" s="52" t="s">
        <v>107</v>
      </c>
      <c r="C30" s="5"/>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row>
    <row r="31" spans="1:42" s="11" customFormat="1" ht="18" customHeight="1">
      <c r="A31" s="51"/>
      <c r="B31" s="5" t="s">
        <v>108</v>
      </c>
      <c r="C31" s="5"/>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row>
    <row r="32" spans="1:42" s="11" customFormat="1" ht="18" customHeight="1">
      <c r="A32" s="51"/>
      <c r="B32" s="52" t="s">
        <v>106</v>
      </c>
      <c r="C32" s="5"/>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row>
    <row r="33" spans="1:42" s="11" customFormat="1" ht="18" customHeight="1">
      <c r="A33" s="50"/>
      <c r="B33" s="52" t="s">
        <v>107</v>
      </c>
      <c r="C33" s="5"/>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row>
    <row r="34" spans="1:42" s="11" customFormat="1" ht="18" customHeight="1">
      <c r="A34" s="51"/>
      <c r="B34" s="5" t="s">
        <v>109</v>
      </c>
      <c r="C34" s="5"/>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row>
    <row r="35" spans="1:42" s="11" customFormat="1" ht="18" customHeight="1">
      <c r="A35" s="51"/>
      <c r="B35" s="52" t="s">
        <v>106</v>
      </c>
      <c r="C35" s="5"/>
      <c r="D35" s="436"/>
      <c r="E35" s="436"/>
      <c r="F35" s="436"/>
      <c r="G35" s="436"/>
      <c r="H35" s="436"/>
      <c r="I35" s="436"/>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c r="AM35" s="436"/>
      <c r="AN35" s="436"/>
      <c r="AO35" s="436"/>
      <c r="AP35" s="436"/>
    </row>
    <row r="36" spans="1:42" s="11" customFormat="1" ht="18" customHeight="1">
      <c r="A36" s="50"/>
      <c r="B36" s="52" t="s">
        <v>107</v>
      </c>
      <c r="C36" s="5"/>
      <c r="D36" s="436"/>
      <c r="E36" s="436"/>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row>
    <row r="37" spans="1:42" s="11" customFormat="1" ht="18" customHeight="1">
      <c r="A37" s="57"/>
      <c r="B37" s="5" t="s">
        <v>110</v>
      </c>
      <c r="C37" s="53"/>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36"/>
    </row>
    <row r="38" spans="1:42" s="11" customFormat="1" ht="24.95" customHeight="1">
      <c r="A38" s="50"/>
      <c r="B38" s="267" t="s">
        <v>120</v>
      </c>
      <c r="C38" s="5"/>
      <c r="D38" s="434"/>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5"/>
      <c r="AJ38" s="435"/>
      <c r="AK38" s="435"/>
      <c r="AL38" s="435"/>
      <c r="AM38" s="435"/>
      <c r="AN38" s="435"/>
      <c r="AO38" s="435"/>
      <c r="AP38" s="437"/>
    </row>
    <row r="39" spans="1:42" s="11" customFormat="1" ht="18" customHeight="1">
      <c r="A39" s="50"/>
      <c r="B39" s="5" t="s">
        <v>105</v>
      </c>
      <c r="C39" s="5"/>
      <c r="D39" s="436"/>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436"/>
      <c r="AN39" s="436"/>
      <c r="AO39" s="436"/>
      <c r="AP39" s="436"/>
    </row>
    <row r="40" spans="1:42" s="11" customFormat="1" ht="18" customHeight="1">
      <c r="A40" s="50"/>
      <c r="B40" s="52" t="s">
        <v>106</v>
      </c>
      <c r="C40" s="5"/>
      <c r="D40" s="436"/>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row>
    <row r="41" spans="1:42" s="11" customFormat="1" ht="18" customHeight="1">
      <c r="A41" s="47"/>
      <c r="B41" s="52" t="s">
        <v>107</v>
      </c>
      <c r="C41" s="49"/>
      <c r="D41" s="436"/>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c r="AO41" s="436"/>
      <c r="AP41" s="436"/>
    </row>
    <row r="42" spans="1:42" s="11" customFormat="1" ht="18" customHeight="1">
      <c r="A42" s="50"/>
      <c r="B42" s="5" t="s">
        <v>108</v>
      </c>
      <c r="C42" s="5"/>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c r="AO42" s="436"/>
      <c r="AP42" s="436"/>
    </row>
    <row r="43" spans="1:42" s="11" customFormat="1" ht="18" customHeight="1">
      <c r="A43" s="51"/>
      <c r="B43" s="52" t="s">
        <v>106</v>
      </c>
      <c r="C43" s="5"/>
      <c r="D43" s="436"/>
      <c r="E43" s="436"/>
      <c r="F43" s="436"/>
      <c r="G43" s="436"/>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c r="AP43" s="436"/>
    </row>
    <row r="44" spans="1:42" s="11" customFormat="1" ht="18" customHeight="1">
      <c r="A44" s="51"/>
      <c r="B44" s="52" t="s">
        <v>107</v>
      </c>
      <c r="C44" s="5"/>
      <c r="D44" s="436"/>
      <c r="E44" s="436"/>
      <c r="F44" s="436"/>
      <c r="G44" s="436"/>
      <c r="H44" s="43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6"/>
      <c r="AG44" s="436"/>
      <c r="AH44" s="436"/>
      <c r="AI44" s="436"/>
      <c r="AJ44" s="436"/>
      <c r="AK44" s="436"/>
      <c r="AL44" s="436"/>
      <c r="AM44" s="436"/>
      <c r="AN44" s="436"/>
      <c r="AO44" s="436"/>
      <c r="AP44" s="436"/>
    </row>
    <row r="45" spans="1:42" s="11" customFormat="1" ht="18" customHeight="1">
      <c r="A45" s="50"/>
      <c r="B45" s="5" t="s">
        <v>109</v>
      </c>
      <c r="C45" s="5"/>
      <c r="D45" s="436"/>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436"/>
      <c r="AN45" s="436"/>
      <c r="AO45" s="436"/>
      <c r="AP45" s="436"/>
    </row>
    <row r="46" spans="1:42" s="11" customFormat="1" ht="18" customHeight="1">
      <c r="A46" s="51"/>
      <c r="B46" s="52" t="s">
        <v>106</v>
      </c>
      <c r="C46" s="5"/>
      <c r="D46" s="436"/>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436"/>
      <c r="AN46" s="436"/>
      <c r="AO46" s="436"/>
      <c r="AP46" s="436"/>
    </row>
    <row r="47" spans="1:42" s="11" customFormat="1" ht="18" customHeight="1">
      <c r="A47" s="51"/>
      <c r="B47" s="52" t="s">
        <v>107</v>
      </c>
      <c r="C47" s="5"/>
      <c r="D47" s="436"/>
      <c r="E47" s="436"/>
      <c r="F47" s="436"/>
      <c r="G47" s="436"/>
      <c r="H47" s="436"/>
      <c r="I47" s="436"/>
      <c r="J47" s="436"/>
      <c r="K47" s="436"/>
      <c r="L47" s="436"/>
      <c r="M47" s="436"/>
      <c r="N47" s="436"/>
      <c r="O47" s="436"/>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c r="AM47" s="436"/>
      <c r="AN47" s="436"/>
      <c r="AO47" s="436"/>
      <c r="AP47" s="436"/>
    </row>
    <row r="48" spans="1:42" s="11" customFormat="1" ht="18" customHeight="1">
      <c r="A48" s="50"/>
      <c r="B48" s="5" t="s">
        <v>110</v>
      </c>
      <c r="C48" s="5"/>
      <c r="D48" s="436"/>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J48" s="436"/>
      <c r="AK48" s="436"/>
      <c r="AL48" s="436"/>
      <c r="AM48" s="436"/>
      <c r="AN48" s="436"/>
      <c r="AO48" s="436"/>
      <c r="AP48" s="436"/>
    </row>
    <row r="49" spans="1:42" s="11" customFormat="1" ht="35.450000000000003" customHeight="1">
      <c r="A49" s="51"/>
      <c r="B49" s="5" t="s">
        <v>121</v>
      </c>
      <c r="C49" s="5"/>
      <c r="D49" s="438"/>
      <c r="E49" s="438"/>
      <c r="F49" s="438"/>
      <c r="G49" s="438"/>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8"/>
      <c r="AG49" s="438"/>
      <c r="AH49" s="438"/>
      <c r="AI49" s="438"/>
      <c r="AJ49" s="438"/>
      <c r="AK49" s="438"/>
      <c r="AL49" s="438"/>
      <c r="AM49" s="438"/>
      <c r="AN49" s="438"/>
      <c r="AO49" s="438"/>
      <c r="AP49" s="438"/>
    </row>
    <row r="50" spans="1:42" s="11" customFormat="1" ht="35.450000000000003" customHeight="1">
      <c r="A50" s="58"/>
      <c r="B50" s="59" t="s">
        <v>122</v>
      </c>
      <c r="C50" s="60"/>
      <c r="D50" s="439">
        <v>2043.8679999999999</v>
      </c>
      <c r="E50" s="439">
        <v>176.798</v>
      </c>
      <c r="F50" s="439">
        <v>37.063000000000002</v>
      </c>
      <c r="G50" s="439">
        <v>577.08900000000006</v>
      </c>
      <c r="H50" s="439"/>
      <c r="I50" s="439"/>
      <c r="J50" s="439">
        <v>4.1000000000000002E-2</v>
      </c>
      <c r="K50" s="439"/>
      <c r="L50" s="439"/>
      <c r="M50" s="439"/>
      <c r="N50" s="439"/>
      <c r="O50" s="439"/>
      <c r="P50" s="439">
        <v>7.1669999999999998</v>
      </c>
      <c r="Q50" s="439">
        <v>5.6870000000000003</v>
      </c>
      <c r="R50" s="439">
        <v>0.17699999999999999</v>
      </c>
      <c r="S50" s="439"/>
      <c r="T50" s="439">
        <v>1.3080000000000001</v>
      </c>
      <c r="U50" s="439"/>
      <c r="V50" s="439">
        <v>1E-3</v>
      </c>
      <c r="W50" s="439"/>
      <c r="X50" s="439">
        <v>0.01</v>
      </c>
      <c r="Y50" s="439">
        <v>0.04</v>
      </c>
      <c r="Z50" s="439">
        <v>28.358000000000001</v>
      </c>
      <c r="AA50" s="439"/>
      <c r="AB50" s="439"/>
      <c r="AC50" s="439">
        <v>243.06299999999999</v>
      </c>
      <c r="AD50" s="439">
        <v>306.46699999999998</v>
      </c>
      <c r="AE50" s="439"/>
      <c r="AF50" s="439"/>
      <c r="AG50" s="439">
        <v>19.951000000000001</v>
      </c>
      <c r="AH50" s="439"/>
      <c r="AI50" s="439"/>
      <c r="AJ50" s="439"/>
      <c r="AK50" s="439">
        <v>6.5170000000000003</v>
      </c>
      <c r="AL50" s="439"/>
      <c r="AM50" s="439"/>
      <c r="AN50" s="439"/>
      <c r="AO50" s="439"/>
      <c r="AP50" s="439">
        <v>794.35199999999998</v>
      </c>
    </row>
    <row r="51" spans="1:42" s="158" customFormat="1" ht="110.25" customHeight="1">
      <c r="A51" s="560" t="s">
        <v>163</v>
      </c>
      <c r="B51" s="600"/>
      <c r="C51" s="600"/>
      <c r="D51" s="600"/>
      <c r="E51" s="600"/>
      <c r="F51" s="600"/>
      <c r="G51" s="600"/>
      <c r="H51" s="600"/>
      <c r="I51" s="600"/>
      <c r="J51" s="600"/>
      <c r="K51" s="600"/>
      <c r="L51" s="600"/>
      <c r="M51" s="600"/>
      <c r="N51" s="600"/>
      <c r="O51" s="600"/>
      <c r="P51" s="600"/>
      <c r="Q51" s="600"/>
      <c r="R51" s="600"/>
      <c r="S51" s="600"/>
      <c r="T51" s="600"/>
      <c r="U51" s="600"/>
      <c r="V51" s="600"/>
      <c r="W51" s="600"/>
      <c r="X51" s="600"/>
      <c r="Y51" s="600"/>
      <c r="Z51" s="600"/>
      <c r="AA51" s="600"/>
      <c r="AB51" s="600"/>
      <c r="AC51" s="600"/>
      <c r="AD51" s="600"/>
      <c r="AE51" s="600"/>
      <c r="AF51" s="600"/>
      <c r="AG51" s="600"/>
      <c r="AH51" s="600"/>
      <c r="AI51" s="600"/>
      <c r="AJ51" s="600"/>
      <c r="AK51" s="600"/>
      <c r="AL51" s="600"/>
      <c r="AM51" s="600"/>
      <c r="AN51" s="600"/>
      <c r="AO51" s="600"/>
      <c r="AP51" s="600"/>
    </row>
    <row r="52" spans="1:42" s="158" customFormat="1" ht="20.25">
      <c r="A52" s="233"/>
      <c r="B52" s="135"/>
      <c r="C52" s="135"/>
      <c r="D52" s="201"/>
      <c r="E52" s="201"/>
      <c r="F52" s="201"/>
      <c r="G52" s="201"/>
      <c r="H52" s="229"/>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P52" s="234"/>
    </row>
    <row r="53" spans="1:42" s="223" customFormat="1" ht="20.25">
      <c r="A53" s="233"/>
      <c r="B53" s="249"/>
      <c r="C53" s="249"/>
      <c r="D53" s="226"/>
      <c r="E53" s="226"/>
      <c r="F53" s="226"/>
      <c r="G53" s="226"/>
      <c r="H53" s="226"/>
      <c r="I53" s="226"/>
      <c r="J53" s="226"/>
      <c r="K53" s="226"/>
      <c r="L53" s="226"/>
      <c r="M53" s="226"/>
      <c r="N53" s="226"/>
      <c r="O53" s="226"/>
      <c r="P53" s="226"/>
      <c r="Q53" s="226"/>
      <c r="R53" s="226"/>
      <c r="AP53" s="235"/>
    </row>
    <row r="54" spans="1:42" s="223" customFormat="1" ht="18" customHeight="1">
      <c r="A54" s="231"/>
      <c r="B54" s="231"/>
      <c r="C54" s="231"/>
      <c r="D54" s="232"/>
      <c r="E54" s="232"/>
      <c r="F54" s="232"/>
      <c r="G54" s="232"/>
      <c r="H54" s="232"/>
      <c r="I54" s="232"/>
      <c r="J54" s="232"/>
      <c r="K54" s="232"/>
      <c r="L54" s="232"/>
      <c r="M54" s="250"/>
      <c r="N54" s="232"/>
      <c r="O54" s="232"/>
      <c r="R54" s="232"/>
      <c r="AP54" s="235"/>
    </row>
    <row r="55" spans="1:42" s="225" customFormat="1" ht="18" customHeight="1">
      <c r="A55" s="251"/>
      <c r="B55" s="251"/>
      <c r="C55" s="251"/>
      <c r="D55" s="140"/>
      <c r="E55" s="140"/>
      <c r="F55" s="140"/>
      <c r="G55" s="140"/>
      <c r="H55" s="140"/>
      <c r="I55" s="140"/>
      <c r="J55" s="140"/>
      <c r="K55" s="140"/>
      <c r="L55" s="140"/>
      <c r="M55" s="140"/>
      <c r="N55" s="140"/>
      <c r="O55" s="140"/>
      <c r="P55" s="140"/>
      <c r="Q55" s="140"/>
      <c r="R55" s="140"/>
      <c r="S55" s="140"/>
      <c r="T55" s="140"/>
      <c r="U55" s="140"/>
      <c r="V55" s="140"/>
      <c r="W55" s="140"/>
      <c r="X55" s="252"/>
      <c r="Y55" s="252"/>
      <c r="Z55" s="252"/>
      <c r="AA55" s="252"/>
      <c r="AB55" s="252"/>
      <c r="AC55" s="252"/>
      <c r="AD55" s="252"/>
      <c r="AE55" s="252"/>
      <c r="AF55" s="252"/>
      <c r="AG55" s="252"/>
      <c r="AH55" s="252"/>
      <c r="AI55" s="252"/>
      <c r="AJ55" s="252"/>
      <c r="AK55" s="252"/>
      <c r="AL55" s="252"/>
      <c r="AM55" s="252"/>
      <c r="AN55" s="252"/>
      <c r="AO55" s="252"/>
      <c r="AP55" s="222"/>
    </row>
    <row r="56" spans="1:42" s="227" customFormat="1">
      <c r="AP56" s="238"/>
    </row>
    <row r="57" spans="1:42" s="227" customFormat="1">
      <c r="AP57" s="238"/>
    </row>
    <row r="58" spans="1:42" s="227" customFormat="1">
      <c r="AP58" s="238"/>
    </row>
    <row r="59" spans="1:42" s="227" customFormat="1">
      <c r="AP59" s="238"/>
    </row>
    <row r="60" spans="1:42"/>
    <row r="61" spans="1:42"/>
    <row r="62" spans="1:42"/>
    <row r="63" spans="1:42"/>
  </sheetData>
  <mergeCells count="8">
    <mergeCell ref="A51:AP51"/>
    <mergeCell ref="B4:AP4"/>
    <mergeCell ref="B5:AP5"/>
    <mergeCell ref="B7:AP7"/>
    <mergeCell ref="B8:AP8"/>
    <mergeCell ref="B11:C11"/>
    <mergeCell ref="D13:AP13"/>
    <mergeCell ref="B9:AP9"/>
  </mergeCells>
  <phoneticPr fontId="0" type="noConversion"/>
  <conditionalFormatting sqref="D39:AP50 D28:AP37 D16:AP25">
    <cfRule type="expression" dxfId="10" priority="1" stopIfTrue="1">
      <formula>AND(D16&lt;&gt;"",OR(D16&lt;0,NOT(ISNUMBER(D16))))</formula>
    </cfRule>
  </conditionalFormatting>
  <conditionalFormatting sqref="B11">
    <cfRule type="expression" dxfId="9" priority="2" stopIfTrue="1">
      <formula>COUNTA(D16:AP50)&lt;&gt;COUNTIF(D16:AP50,"&gt;=0")</formula>
    </cfRule>
  </conditionalFormatting>
  <conditionalFormatting sqref="C11">
    <cfRule type="expression" dxfId="8" priority="3" stopIfTrue="1">
      <formula>COUNTA(E16:AP50)&lt;&gt;COUNTIF(E16:AP50,"&gt;=0")</formula>
    </cfRule>
  </conditionalFormatting>
  <pageMargins left="0.66" right="0.2" top="1" bottom="1" header="0.5" footer="0.5"/>
  <pageSetup paperSize="9" scale="41" orientation="landscape" r:id="rId1"/>
  <headerFooter alignWithMargins="0">
    <oddFooter>&amp;C2010 Triennial Central Bank Survey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L47"/>
  <sheetViews>
    <sheetView workbookViewId="0">
      <pane xSplit="2" ySplit="5" topLeftCell="C6" activePane="bottomRight" state="frozen"/>
      <selection activeCell="A9" sqref="A9:D9"/>
      <selection pane="topRight" activeCell="A9" sqref="A9:D9"/>
      <selection pane="bottomLeft" activeCell="A9" sqref="A9:D9"/>
      <selection pane="bottomRight" activeCell="A9" sqref="A9:D9"/>
    </sheetView>
  </sheetViews>
  <sheetFormatPr defaultRowHeight="12.75"/>
  <cols>
    <col min="1" max="1" width="5.85546875" style="445" customWidth="1"/>
    <col min="2" max="2" width="42.28515625" style="445" customWidth="1"/>
    <col min="3" max="11" width="13.7109375" style="445" customWidth="1"/>
    <col min="12" max="12" width="16.7109375" style="445" customWidth="1"/>
    <col min="13" max="16384" width="9.140625" style="445"/>
  </cols>
  <sheetData>
    <row r="1" spans="1:12" ht="12" customHeight="1"/>
    <row r="2" spans="1:12" ht="18.75">
      <c r="A2" s="446" t="s">
        <v>8</v>
      </c>
      <c r="B2" s="447"/>
      <c r="C2" s="447"/>
      <c r="D2" s="447"/>
      <c r="E2" s="447"/>
      <c r="F2" s="447"/>
      <c r="G2" s="447"/>
      <c r="H2" s="447"/>
      <c r="I2" s="447"/>
      <c r="J2" s="447"/>
      <c r="K2" s="447"/>
      <c r="L2" s="447"/>
    </row>
    <row r="3" spans="1:12" ht="18.75">
      <c r="A3" s="447" t="s">
        <v>9</v>
      </c>
      <c r="B3" s="447"/>
      <c r="C3" s="447"/>
      <c r="D3" s="447"/>
      <c r="E3" s="447"/>
      <c r="F3" s="447"/>
      <c r="G3" s="447"/>
      <c r="H3" s="447"/>
      <c r="I3" s="447"/>
      <c r="J3" s="447"/>
      <c r="K3" s="447"/>
      <c r="L3" s="447"/>
    </row>
    <row r="4" spans="1:12" ht="15.75">
      <c r="A4" s="448"/>
    </row>
    <row r="5" spans="1:12" s="452" customFormat="1" ht="37.5">
      <c r="A5" s="449" t="s">
        <v>10</v>
      </c>
      <c r="B5" s="449" t="s">
        <v>11</v>
      </c>
      <c r="C5" s="450" t="s">
        <v>97</v>
      </c>
      <c r="D5" s="450" t="s">
        <v>126</v>
      </c>
      <c r="E5" s="450" t="s">
        <v>98</v>
      </c>
      <c r="F5" s="450" t="s">
        <v>99</v>
      </c>
      <c r="G5" s="450" t="s">
        <v>100</v>
      </c>
      <c r="H5" s="450" t="s">
        <v>101</v>
      </c>
      <c r="I5" s="450" t="s">
        <v>102</v>
      </c>
      <c r="J5" s="450" t="s">
        <v>130</v>
      </c>
      <c r="K5" s="451" t="s">
        <v>12</v>
      </c>
      <c r="L5" s="450" t="s">
        <v>13</v>
      </c>
    </row>
    <row r="6" spans="1:12">
      <c r="A6" s="453" t="s">
        <v>14</v>
      </c>
      <c r="B6" s="454" t="s">
        <v>15</v>
      </c>
      <c r="C6" s="455"/>
      <c r="D6" s="456"/>
      <c r="E6" s="456"/>
      <c r="F6" s="456"/>
      <c r="G6" s="456"/>
      <c r="H6" s="456"/>
      <c r="I6" s="456"/>
      <c r="J6" s="456"/>
      <c r="K6" s="456"/>
      <c r="L6" s="457"/>
    </row>
    <row r="7" spans="1:12">
      <c r="A7" s="458">
        <v>1</v>
      </c>
      <c r="B7" s="459" t="s">
        <v>16</v>
      </c>
      <c r="C7" s="460">
        <v>211457.65400000001</v>
      </c>
      <c r="D7" s="460">
        <v>7035.2529999999997</v>
      </c>
      <c r="E7" s="460"/>
      <c r="F7" s="460">
        <v>4.2999999999999997E-2</v>
      </c>
      <c r="G7" s="460">
        <v>13.147</v>
      </c>
      <c r="H7" s="460">
        <v>1.216</v>
      </c>
      <c r="I7" s="460"/>
      <c r="J7" s="460">
        <v>3.5000000000000003E-2</v>
      </c>
      <c r="K7" s="460">
        <v>0.97799999999999998</v>
      </c>
      <c r="L7" s="460">
        <v>218508.32500000001</v>
      </c>
    </row>
    <row r="8" spans="1:12">
      <c r="A8" s="458">
        <v>2</v>
      </c>
      <c r="B8" s="459" t="s">
        <v>17</v>
      </c>
      <c r="C8" s="460">
        <v>174303.47399999999</v>
      </c>
      <c r="D8" s="460">
        <v>5473.8940000000002</v>
      </c>
      <c r="E8" s="460"/>
      <c r="F8" s="460"/>
      <c r="G8" s="460">
        <v>12.957000000000001</v>
      </c>
      <c r="H8" s="460">
        <v>1.2130000000000001</v>
      </c>
      <c r="I8" s="460"/>
      <c r="J8" s="460"/>
      <c r="K8" s="460">
        <v>0.16800000000000001</v>
      </c>
      <c r="L8" s="460">
        <v>179791.70699999999</v>
      </c>
    </row>
    <row r="9" spans="1:12">
      <c r="A9" s="458">
        <v>3</v>
      </c>
      <c r="B9" s="459" t="s">
        <v>18</v>
      </c>
      <c r="C9" s="460">
        <v>37154.18</v>
      </c>
      <c r="D9" s="460">
        <v>1561.3589999999999</v>
      </c>
      <c r="E9" s="460"/>
      <c r="F9" s="460">
        <v>4.2999999999999997E-2</v>
      </c>
      <c r="G9" s="460">
        <v>0.189</v>
      </c>
      <c r="H9" s="460">
        <v>3.0000000000000001E-3</v>
      </c>
      <c r="I9" s="460"/>
      <c r="J9" s="460">
        <v>3.5000000000000003E-2</v>
      </c>
      <c r="K9" s="460">
        <v>0.80900000000000005</v>
      </c>
      <c r="L9" s="460">
        <v>38716.618000000002</v>
      </c>
    </row>
    <row r="10" spans="1:12">
      <c r="A10" s="458">
        <v>4</v>
      </c>
      <c r="B10" s="459" t="s">
        <v>19</v>
      </c>
      <c r="C10" s="460">
        <v>98039.278000000006</v>
      </c>
      <c r="D10" s="460">
        <v>9308.0949999999993</v>
      </c>
      <c r="E10" s="460">
        <v>4.6269999999999998</v>
      </c>
      <c r="F10" s="460">
        <v>9.8109999999999999</v>
      </c>
      <c r="G10" s="460">
        <v>219.41200000000001</v>
      </c>
      <c r="H10" s="460">
        <v>5.05</v>
      </c>
      <c r="I10" s="460"/>
      <c r="J10" s="460"/>
      <c r="K10" s="460">
        <v>33.082000000000001</v>
      </c>
      <c r="L10" s="460">
        <v>107619.356</v>
      </c>
    </row>
    <row r="11" spans="1:12">
      <c r="A11" s="458">
        <v>5</v>
      </c>
      <c r="B11" s="459" t="s">
        <v>17</v>
      </c>
      <c r="C11" s="460">
        <v>77771.782000000007</v>
      </c>
      <c r="D11" s="460">
        <v>6449.5290000000005</v>
      </c>
      <c r="E11" s="460">
        <v>4.4870000000000001</v>
      </c>
      <c r="F11" s="460">
        <v>8.8480000000000008</v>
      </c>
      <c r="G11" s="460">
        <v>217.547</v>
      </c>
      <c r="H11" s="460">
        <v>4.45</v>
      </c>
      <c r="I11" s="460"/>
      <c r="J11" s="460"/>
      <c r="K11" s="460">
        <v>2.3090000000000002</v>
      </c>
      <c r="L11" s="460">
        <v>84458.951000000001</v>
      </c>
    </row>
    <row r="12" spans="1:12">
      <c r="A12" s="458">
        <v>6</v>
      </c>
      <c r="B12" s="459" t="s">
        <v>18</v>
      </c>
      <c r="C12" s="460">
        <v>20267.495999999999</v>
      </c>
      <c r="D12" s="460">
        <v>2858.5659999999998</v>
      </c>
      <c r="E12" s="460">
        <v>0.14099999999999999</v>
      </c>
      <c r="F12" s="460">
        <v>0.96399999999999997</v>
      </c>
      <c r="G12" s="460">
        <v>1.865</v>
      </c>
      <c r="H12" s="460">
        <v>0.6</v>
      </c>
      <c r="I12" s="460"/>
      <c r="J12" s="460"/>
      <c r="K12" s="460">
        <v>30.773</v>
      </c>
      <c r="L12" s="460">
        <v>23160.404999999999</v>
      </c>
    </row>
    <row r="13" spans="1:12">
      <c r="A13" s="458">
        <v>7</v>
      </c>
      <c r="B13" s="459" t="s">
        <v>20</v>
      </c>
      <c r="C13" s="460">
        <v>117873.32799999999</v>
      </c>
      <c r="D13" s="460">
        <v>5135.6880000000001</v>
      </c>
      <c r="E13" s="460">
        <v>10.667999999999999</v>
      </c>
      <c r="F13" s="460">
        <v>102.31</v>
      </c>
      <c r="G13" s="460">
        <v>36.536999999999999</v>
      </c>
      <c r="H13" s="460">
        <v>0.65600000000000003</v>
      </c>
      <c r="I13" s="460">
        <v>7.0000000000000007E-2</v>
      </c>
      <c r="J13" s="460">
        <v>32.716999999999999</v>
      </c>
      <c r="K13" s="460">
        <v>16.561</v>
      </c>
      <c r="L13" s="460">
        <v>123208.535</v>
      </c>
    </row>
    <row r="14" spans="1:12">
      <c r="A14" s="458">
        <v>8</v>
      </c>
      <c r="B14" s="459" t="s">
        <v>17</v>
      </c>
      <c r="C14" s="460">
        <v>39536.620999999999</v>
      </c>
      <c r="D14" s="460">
        <v>4758.0290000000005</v>
      </c>
      <c r="E14" s="460">
        <v>10.532</v>
      </c>
      <c r="F14" s="460">
        <v>97.885999999999996</v>
      </c>
      <c r="G14" s="460">
        <v>28.318000000000001</v>
      </c>
      <c r="H14" s="460">
        <v>0.64900000000000002</v>
      </c>
      <c r="I14" s="460">
        <v>6.6000000000000003E-2</v>
      </c>
      <c r="J14" s="460">
        <v>32.332000000000001</v>
      </c>
      <c r="K14" s="460">
        <v>16.475000000000001</v>
      </c>
      <c r="L14" s="460">
        <v>44480.909</v>
      </c>
    </row>
    <row r="15" spans="1:12">
      <c r="A15" s="458">
        <v>9</v>
      </c>
      <c r="B15" s="459" t="s">
        <v>18</v>
      </c>
      <c r="C15" s="460">
        <v>78336.706999999995</v>
      </c>
      <c r="D15" s="460">
        <v>377.65800000000002</v>
      </c>
      <c r="E15" s="460">
        <v>0.13500000000000001</v>
      </c>
      <c r="F15" s="460">
        <v>4.4240000000000004</v>
      </c>
      <c r="G15" s="460">
        <v>8.2189999999999994</v>
      </c>
      <c r="H15" s="460">
        <v>7.0000000000000001E-3</v>
      </c>
      <c r="I15" s="460">
        <v>4.0000000000000001E-3</v>
      </c>
      <c r="J15" s="460">
        <v>0.38500000000000001</v>
      </c>
      <c r="K15" s="460">
        <v>8.5999999999999993E-2</v>
      </c>
      <c r="L15" s="460">
        <v>78727.626000000004</v>
      </c>
    </row>
    <row r="16" spans="1:12">
      <c r="A16" s="458">
        <v>10</v>
      </c>
      <c r="B16" s="459" t="s">
        <v>21</v>
      </c>
      <c r="C16" s="460">
        <v>427370.26</v>
      </c>
      <c r="D16" s="460">
        <v>21479.035</v>
      </c>
      <c r="E16" s="460">
        <v>15.295</v>
      </c>
      <c r="F16" s="460">
        <v>112.16500000000001</v>
      </c>
      <c r="G16" s="460">
        <v>269.096</v>
      </c>
      <c r="H16" s="460">
        <v>6.9219999999999997</v>
      </c>
      <c r="I16" s="460">
        <v>7.0000000000000007E-2</v>
      </c>
      <c r="J16" s="460">
        <v>32.752000000000002</v>
      </c>
      <c r="K16" s="460">
        <v>50.621000000000002</v>
      </c>
      <c r="L16" s="460">
        <v>449336.21600000001</v>
      </c>
    </row>
    <row r="17" spans="1:12">
      <c r="A17" s="453" t="s">
        <v>22</v>
      </c>
      <c r="B17" s="454" t="s">
        <v>23</v>
      </c>
      <c r="C17" s="455"/>
      <c r="D17" s="456"/>
      <c r="E17" s="456"/>
      <c r="F17" s="456"/>
      <c r="G17" s="456"/>
      <c r="H17" s="456"/>
      <c r="I17" s="456"/>
      <c r="J17" s="456"/>
      <c r="K17" s="456"/>
      <c r="L17" s="457"/>
    </row>
    <row r="18" spans="1:12">
      <c r="A18" s="458">
        <v>11</v>
      </c>
      <c r="B18" s="459" t="s">
        <v>16</v>
      </c>
      <c r="C18" s="460">
        <v>3240.098</v>
      </c>
      <c r="D18" s="460">
        <v>194.76400000000001</v>
      </c>
      <c r="E18" s="460"/>
      <c r="F18" s="460">
        <v>7.7169999999999996</v>
      </c>
      <c r="G18" s="460"/>
      <c r="H18" s="460"/>
      <c r="I18" s="460">
        <v>3.7210000000000001</v>
      </c>
      <c r="J18" s="460"/>
      <c r="K18" s="460"/>
      <c r="L18" s="460">
        <v>3446.3009999999999</v>
      </c>
    </row>
    <row r="19" spans="1:12">
      <c r="A19" s="458">
        <v>12</v>
      </c>
      <c r="B19" s="459" t="s">
        <v>17</v>
      </c>
      <c r="C19" s="460">
        <v>115.67100000000001</v>
      </c>
      <c r="D19" s="460">
        <v>0.26800000000000002</v>
      </c>
      <c r="E19" s="460"/>
      <c r="F19" s="460"/>
      <c r="G19" s="460"/>
      <c r="H19" s="460"/>
      <c r="I19" s="460"/>
      <c r="J19" s="460"/>
      <c r="K19" s="460"/>
      <c r="L19" s="460">
        <v>115.93899999999999</v>
      </c>
    </row>
    <row r="20" spans="1:12">
      <c r="A20" s="458">
        <v>13</v>
      </c>
      <c r="B20" s="459" t="s">
        <v>18</v>
      </c>
      <c r="C20" s="460">
        <v>3124.4270000000001</v>
      </c>
      <c r="D20" s="460">
        <v>194.49600000000001</v>
      </c>
      <c r="E20" s="460"/>
      <c r="F20" s="460">
        <v>7.7169999999999996</v>
      </c>
      <c r="G20" s="460"/>
      <c r="H20" s="460"/>
      <c r="I20" s="460">
        <v>3.7210000000000001</v>
      </c>
      <c r="J20" s="460"/>
      <c r="K20" s="460"/>
      <c r="L20" s="460">
        <v>3330.3609999999999</v>
      </c>
    </row>
    <row r="21" spans="1:12">
      <c r="A21" s="458">
        <v>14</v>
      </c>
      <c r="B21" s="459" t="s">
        <v>19</v>
      </c>
      <c r="C21" s="460">
        <v>2570.3249999999998</v>
      </c>
      <c r="D21" s="460">
        <v>28.905000000000001</v>
      </c>
      <c r="E21" s="460"/>
      <c r="F21" s="460"/>
      <c r="G21" s="460"/>
      <c r="H21" s="460"/>
      <c r="I21" s="460"/>
      <c r="J21" s="460"/>
      <c r="K21" s="460"/>
      <c r="L21" s="460">
        <v>2599.2289999999998</v>
      </c>
    </row>
    <row r="22" spans="1:12">
      <c r="A22" s="458">
        <v>15</v>
      </c>
      <c r="B22" s="459" t="s">
        <v>17</v>
      </c>
      <c r="C22" s="460">
        <v>1659.049</v>
      </c>
      <c r="D22" s="460">
        <v>28.905000000000001</v>
      </c>
      <c r="E22" s="460"/>
      <c r="F22" s="460"/>
      <c r="G22" s="460"/>
      <c r="H22" s="460"/>
      <c r="I22" s="460"/>
      <c r="J22" s="460"/>
      <c r="K22" s="460"/>
      <c r="L22" s="460">
        <v>1687.953</v>
      </c>
    </row>
    <row r="23" spans="1:12">
      <c r="A23" s="458">
        <v>16</v>
      </c>
      <c r="B23" s="459" t="s">
        <v>18</v>
      </c>
      <c r="C23" s="460">
        <v>911.27599999999995</v>
      </c>
      <c r="D23" s="460"/>
      <c r="E23" s="460"/>
      <c r="F23" s="460"/>
      <c r="G23" s="460"/>
      <c r="H23" s="460"/>
      <c r="I23" s="460"/>
      <c r="J23" s="460"/>
      <c r="K23" s="460"/>
      <c r="L23" s="460">
        <v>911.27599999999995</v>
      </c>
    </row>
    <row r="24" spans="1:12">
      <c r="A24" s="458">
        <v>17</v>
      </c>
      <c r="B24" s="459" t="s">
        <v>20</v>
      </c>
      <c r="C24" s="460">
        <v>1047.3130000000001</v>
      </c>
      <c r="D24" s="460">
        <v>657.57100000000003</v>
      </c>
      <c r="E24" s="460">
        <v>20.132999999999999</v>
      </c>
      <c r="F24" s="460">
        <v>35.463000000000001</v>
      </c>
      <c r="G24" s="460"/>
      <c r="H24" s="460"/>
      <c r="I24" s="460">
        <v>0.51700000000000002</v>
      </c>
      <c r="J24" s="460">
        <v>10.842000000000001</v>
      </c>
      <c r="K24" s="460">
        <v>28.358000000000001</v>
      </c>
      <c r="L24" s="460">
        <v>1800.1980000000001</v>
      </c>
    </row>
    <row r="25" spans="1:12">
      <c r="A25" s="458">
        <v>18</v>
      </c>
      <c r="B25" s="459" t="s">
        <v>17</v>
      </c>
      <c r="C25" s="460">
        <v>785.423</v>
      </c>
      <c r="D25" s="460">
        <v>657.57100000000003</v>
      </c>
      <c r="E25" s="460">
        <v>20.132999999999999</v>
      </c>
      <c r="F25" s="460">
        <v>35.463000000000001</v>
      </c>
      <c r="G25" s="460"/>
      <c r="H25" s="460"/>
      <c r="I25" s="460">
        <v>0.51700000000000002</v>
      </c>
      <c r="J25" s="460">
        <v>10.842000000000001</v>
      </c>
      <c r="K25" s="460"/>
      <c r="L25" s="460">
        <v>1509.95</v>
      </c>
    </row>
    <row r="26" spans="1:12">
      <c r="A26" s="458">
        <v>19</v>
      </c>
      <c r="B26" s="459" t="s">
        <v>18</v>
      </c>
      <c r="C26" s="460">
        <v>261.89</v>
      </c>
      <c r="D26" s="460"/>
      <c r="E26" s="460"/>
      <c r="F26" s="460"/>
      <c r="G26" s="460"/>
      <c r="H26" s="460"/>
      <c r="I26" s="460"/>
      <c r="J26" s="460"/>
      <c r="K26" s="460">
        <v>28.358000000000001</v>
      </c>
      <c r="L26" s="460">
        <v>290.24799999999999</v>
      </c>
    </row>
    <row r="27" spans="1:12">
      <c r="A27" s="458">
        <v>20</v>
      </c>
      <c r="B27" s="459" t="s">
        <v>21</v>
      </c>
      <c r="C27" s="460">
        <v>6857.7359999999999</v>
      </c>
      <c r="D27" s="460">
        <v>881.24</v>
      </c>
      <c r="E27" s="460">
        <v>20.132999999999999</v>
      </c>
      <c r="F27" s="460">
        <v>43.180999999999997</v>
      </c>
      <c r="G27" s="460"/>
      <c r="H27" s="460"/>
      <c r="I27" s="460">
        <v>4.2380000000000004</v>
      </c>
      <c r="J27" s="460">
        <v>10.842000000000001</v>
      </c>
      <c r="K27" s="460">
        <v>28.358000000000001</v>
      </c>
      <c r="L27" s="460">
        <v>7845.7280000000001</v>
      </c>
    </row>
    <row r="28" spans="1:12" ht="13.5">
      <c r="A28" s="458">
        <v>21</v>
      </c>
      <c r="B28" s="461" t="s">
        <v>24</v>
      </c>
      <c r="C28" s="460"/>
      <c r="D28" s="460"/>
      <c r="E28" s="460"/>
      <c r="F28" s="460"/>
      <c r="G28" s="460"/>
      <c r="H28" s="460"/>
      <c r="I28" s="460"/>
      <c r="J28" s="460"/>
      <c r="K28" s="460"/>
      <c r="L28" s="460"/>
    </row>
    <row r="29" spans="1:12">
      <c r="A29" s="458">
        <v>22</v>
      </c>
      <c r="B29" s="459" t="s">
        <v>25</v>
      </c>
      <c r="C29" s="460">
        <v>990.68700000000001</v>
      </c>
      <c r="D29" s="460">
        <v>199.76599999999999</v>
      </c>
      <c r="E29" s="460"/>
      <c r="F29" s="460">
        <v>34.468000000000004</v>
      </c>
      <c r="G29" s="460"/>
      <c r="H29" s="460"/>
      <c r="I29" s="460"/>
      <c r="J29" s="460">
        <v>0.20899999999999999</v>
      </c>
      <c r="K29" s="460"/>
      <c r="L29" s="460">
        <v>1225.1310000000001</v>
      </c>
    </row>
    <row r="30" spans="1:12">
      <c r="A30" s="458">
        <v>23</v>
      </c>
      <c r="B30" s="459" t="s">
        <v>26</v>
      </c>
      <c r="C30" s="460">
        <v>5327.768</v>
      </c>
      <c r="D30" s="460">
        <v>677.09199999999998</v>
      </c>
      <c r="E30" s="460">
        <v>20.132999999999999</v>
      </c>
      <c r="F30" s="460">
        <v>8.7119999999999997</v>
      </c>
      <c r="G30" s="460"/>
      <c r="H30" s="460"/>
      <c r="I30" s="460">
        <v>4.2380000000000004</v>
      </c>
      <c r="J30" s="460">
        <v>10.632999999999999</v>
      </c>
      <c r="K30" s="460">
        <v>28.358000000000001</v>
      </c>
      <c r="L30" s="460">
        <v>6076.9340000000002</v>
      </c>
    </row>
    <row r="31" spans="1:12">
      <c r="A31" s="458">
        <v>24</v>
      </c>
      <c r="B31" s="459" t="s">
        <v>27</v>
      </c>
      <c r="C31" s="460">
        <v>539.28099999999995</v>
      </c>
      <c r="D31" s="460">
        <v>4.3819999999999997</v>
      </c>
      <c r="E31" s="460"/>
      <c r="F31" s="460"/>
      <c r="G31" s="460"/>
      <c r="H31" s="460"/>
      <c r="I31" s="460"/>
      <c r="J31" s="460"/>
      <c r="K31" s="460"/>
      <c r="L31" s="460">
        <v>543.66300000000001</v>
      </c>
    </row>
    <row r="32" spans="1:12">
      <c r="A32" s="453" t="s">
        <v>28</v>
      </c>
      <c r="B32" s="454" t="s">
        <v>29</v>
      </c>
      <c r="C32" s="455"/>
      <c r="D32" s="456"/>
      <c r="E32" s="456"/>
      <c r="F32" s="456"/>
      <c r="G32" s="456"/>
      <c r="H32" s="456"/>
      <c r="I32" s="456"/>
      <c r="J32" s="456"/>
      <c r="K32" s="456"/>
      <c r="L32" s="457"/>
    </row>
    <row r="33" spans="1:12">
      <c r="A33" s="458">
        <v>25</v>
      </c>
      <c r="B33" s="459" t="s">
        <v>16</v>
      </c>
      <c r="C33" s="460">
        <v>165718.576</v>
      </c>
      <c r="D33" s="460">
        <v>2284.7950000000001</v>
      </c>
      <c r="E33" s="460"/>
      <c r="F33" s="460">
        <v>0.434</v>
      </c>
      <c r="G33" s="460"/>
      <c r="H33" s="460"/>
      <c r="I33" s="460"/>
      <c r="J33" s="460"/>
      <c r="K33" s="460"/>
      <c r="L33" s="460">
        <v>168003.80499999999</v>
      </c>
    </row>
    <row r="34" spans="1:12">
      <c r="A34" s="458">
        <v>26</v>
      </c>
      <c r="B34" s="459" t="s">
        <v>17</v>
      </c>
      <c r="C34" s="460">
        <v>104800.046</v>
      </c>
      <c r="D34" s="460">
        <v>1191.5519999999999</v>
      </c>
      <c r="E34" s="460"/>
      <c r="F34" s="460"/>
      <c r="G34" s="460"/>
      <c r="H34" s="460"/>
      <c r="I34" s="460"/>
      <c r="J34" s="460"/>
      <c r="K34" s="460"/>
      <c r="L34" s="460">
        <v>105991.59699999999</v>
      </c>
    </row>
    <row r="35" spans="1:12">
      <c r="A35" s="458">
        <v>27</v>
      </c>
      <c r="B35" s="459" t="s">
        <v>18</v>
      </c>
      <c r="C35" s="460">
        <v>60918.53</v>
      </c>
      <c r="D35" s="460">
        <v>1093.2429999999999</v>
      </c>
      <c r="E35" s="460"/>
      <c r="F35" s="460">
        <v>0.434</v>
      </c>
      <c r="G35" s="460"/>
      <c r="H35" s="460"/>
      <c r="I35" s="460"/>
      <c r="J35" s="460"/>
      <c r="K35" s="460"/>
      <c r="L35" s="460">
        <v>62012.207000000002</v>
      </c>
    </row>
    <row r="36" spans="1:12">
      <c r="A36" s="458">
        <v>28</v>
      </c>
      <c r="B36" s="459" t="s">
        <v>19</v>
      </c>
      <c r="C36" s="460">
        <v>99850.202999999994</v>
      </c>
      <c r="D36" s="460">
        <v>11855.428</v>
      </c>
      <c r="E36" s="460"/>
      <c r="F36" s="460"/>
      <c r="G36" s="460"/>
      <c r="H36" s="460"/>
      <c r="I36" s="460"/>
      <c r="J36" s="460"/>
      <c r="K36" s="460"/>
      <c r="L36" s="460">
        <v>111705.63099999999</v>
      </c>
    </row>
    <row r="37" spans="1:12">
      <c r="A37" s="458">
        <v>29</v>
      </c>
      <c r="B37" s="459" t="s">
        <v>17</v>
      </c>
      <c r="C37" s="460">
        <v>73575.683000000005</v>
      </c>
      <c r="D37" s="460">
        <v>11519.4</v>
      </c>
      <c r="E37" s="460"/>
      <c r="F37" s="460"/>
      <c r="G37" s="460"/>
      <c r="H37" s="460"/>
      <c r="I37" s="460"/>
      <c r="J37" s="460"/>
      <c r="K37" s="460"/>
      <c r="L37" s="460">
        <v>85095.082999999999</v>
      </c>
    </row>
    <row r="38" spans="1:12">
      <c r="A38" s="458">
        <v>30</v>
      </c>
      <c r="B38" s="459" t="s">
        <v>18</v>
      </c>
      <c r="C38" s="460">
        <v>26274.52</v>
      </c>
      <c r="D38" s="460">
        <v>336.02800000000002</v>
      </c>
      <c r="E38" s="460"/>
      <c r="F38" s="460"/>
      <c r="G38" s="460"/>
      <c r="H38" s="460"/>
      <c r="I38" s="460"/>
      <c r="J38" s="460"/>
      <c r="K38" s="460"/>
      <c r="L38" s="460">
        <v>26610.547999999999</v>
      </c>
    </row>
    <row r="39" spans="1:12">
      <c r="A39" s="458">
        <v>31</v>
      </c>
      <c r="B39" s="459" t="s">
        <v>20</v>
      </c>
      <c r="C39" s="460">
        <v>12193.789000000001</v>
      </c>
      <c r="D39" s="460">
        <v>398.48</v>
      </c>
      <c r="E39" s="460"/>
      <c r="F39" s="460">
        <v>2.34</v>
      </c>
      <c r="G39" s="460"/>
      <c r="H39" s="460"/>
      <c r="I39" s="460"/>
      <c r="J39" s="460">
        <v>7.1239999999999997</v>
      </c>
      <c r="K39" s="460"/>
      <c r="L39" s="460">
        <v>12601.733</v>
      </c>
    </row>
    <row r="40" spans="1:12">
      <c r="A40" s="458">
        <v>32</v>
      </c>
      <c r="B40" s="459" t="s">
        <v>17</v>
      </c>
      <c r="C40" s="460">
        <v>4325.5810000000001</v>
      </c>
      <c r="D40" s="460">
        <v>289.41300000000001</v>
      </c>
      <c r="E40" s="460"/>
      <c r="F40" s="460">
        <v>2.34</v>
      </c>
      <c r="G40" s="460"/>
      <c r="H40" s="460"/>
      <c r="I40" s="460"/>
      <c r="J40" s="460">
        <v>7.1239999999999997</v>
      </c>
      <c r="K40" s="460"/>
      <c r="L40" s="460">
        <v>4624.4579999999996</v>
      </c>
    </row>
    <row r="41" spans="1:12">
      <c r="A41" s="458">
        <v>33</v>
      </c>
      <c r="B41" s="459" t="s">
        <v>18</v>
      </c>
      <c r="C41" s="460">
        <v>7868.2089999999998</v>
      </c>
      <c r="D41" s="460">
        <v>109.06699999999999</v>
      </c>
      <c r="E41" s="460"/>
      <c r="F41" s="460"/>
      <c r="G41" s="460"/>
      <c r="H41" s="460"/>
      <c r="I41" s="460"/>
      <c r="J41" s="460"/>
      <c r="K41" s="460"/>
      <c r="L41" s="460">
        <v>7977.2749999999996</v>
      </c>
    </row>
    <row r="42" spans="1:12">
      <c r="A42" s="458">
        <v>34</v>
      </c>
      <c r="B42" s="459" t="s">
        <v>21</v>
      </c>
      <c r="C42" s="460">
        <v>277762.56800000003</v>
      </c>
      <c r="D42" s="460">
        <v>14538.703</v>
      </c>
      <c r="E42" s="460"/>
      <c r="F42" s="460">
        <v>2.774</v>
      </c>
      <c r="G42" s="460"/>
      <c r="H42" s="460"/>
      <c r="I42" s="460"/>
      <c r="J42" s="460">
        <v>7.1239999999999997</v>
      </c>
      <c r="K42" s="460"/>
      <c r="L42" s="460">
        <v>292311.16899999999</v>
      </c>
    </row>
    <row r="43" spans="1:12" ht="13.5">
      <c r="A43" s="458">
        <v>35</v>
      </c>
      <c r="B43" s="461" t="s">
        <v>30</v>
      </c>
      <c r="C43" s="460"/>
      <c r="D43" s="460"/>
      <c r="E43" s="460"/>
      <c r="F43" s="460"/>
      <c r="G43" s="460"/>
      <c r="H43" s="460"/>
      <c r="I43" s="460"/>
      <c r="J43" s="460"/>
      <c r="K43" s="460"/>
      <c r="L43" s="460"/>
    </row>
    <row r="44" spans="1:12">
      <c r="A44" s="458">
        <v>36</v>
      </c>
      <c r="B44" s="459" t="s">
        <v>25</v>
      </c>
      <c r="C44" s="460">
        <v>272393.29599999997</v>
      </c>
      <c r="D44" s="460">
        <v>14272.892</v>
      </c>
      <c r="E44" s="460"/>
      <c r="F44" s="460">
        <v>0.46800000000000003</v>
      </c>
      <c r="G44" s="460"/>
      <c r="H44" s="460"/>
      <c r="I44" s="460"/>
      <c r="J44" s="460">
        <v>3.56</v>
      </c>
      <c r="K44" s="460"/>
      <c r="L44" s="460">
        <v>286670.21500000003</v>
      </c>
    </row>
    <row r="45" spans="1:12">
      <c r="A45" s="458">
        <v>37</v>
      </c>
      <c r="B45" s="459" t="s">
        <v>26</v>
      </c>
      <c r="C45" s="460">
        <v>5019.5770000000002</v>
      </c>
      <c r="D45" s="460">
        <v>265.81099999999998</v>
      </c>
      <c r="E45" s="460"/>
      <c r="F45" s="460">
        <v>2.306</v>
      </c>
      <c r="G45" s="460"/>
      <c r="H45" s="460"/>
      <c r="I45" s="460"/>
      <c r="J45" s="460">
        <v>3.5640000000000001</v>
      </c>
      <c r="K45" s="460"/>
      <c r="L45" s="460">
        <v>5291.2579999999998</v>
      </c>
    </row>
    <row r="46" spans="1:12">
      <c r="A46" s="458">
        <v>38</v>
      </c>
      <c r="B46" s="459" t="s">
        <v>27</v>
      </c>
      <c r="C46" s="460">
        <v>349.69499999999999</v>
      </c>
      <c r="D46" s="460"/>
      <c r="E46" s="460"/>
      <c r="F46" s="460"/>
      <c r="G46" s="460"/>
      <c r="H46" s="460"/>
      <c r="I46" s="460"/>
      <c r="J46" s="460"/>
      <c r="K46" s="460"/>
      <c r="L46" s="460">
        <v>349.69499999999999</v>
      </c>
    </row>
    <row r="47" spans="1:12">
      <c r="A47" s="462"/>
    </row>
  </sheetData>
  <phoneticPr fontId="71" type="noConversion"/>
  <pageMargins left="0.78740157480314965" right="0.59055118110236227" top="0.98425196850393704" bottom="0.39370078740157483" header="0.31496062992125984" footer="0.31496062992125984"/>
  <pageSetup paperSize="8"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outlinePr summaryBelow="0" summaryRight="0"/>
    <pageSetUpPr fitToPage="1"/>
  </sheetPr>
  <dimension ref="B1:K43"/>
  <sheetViews>
    <sheetView topLeftCell="E1" zoomScale="70" workbookViewId="0">
      <selection activeCell="M22" sqref="M22"/>
    </sheetView>
  </sheetViews>
  <sheetFormatPr defaultRowHeight="12.75" zeroHeight="1"/>
  <cols>
    <col min="1" max="1" width="1.7109375" style="76" customWidth="1"/>
    <col min="2" max="2" width="2.28515625" style="76" customWidth="1"/>
    <col min="3" max="3" width="37.85546875" style="76" bestFit="1" customWidth="1"/>
    <col min="4" max="10" width="17.85546875" style="77" customWidth="1"/>
    <col min="11" max="11" width="3.85546875" style="77" customWidth="1"/>
    <col min="12" max="16384" width="9.140625" style="76"/>
  </cols>
  <sheetData>
    <row r="1" spans="2:11" ht="14.25" customHeight="1">
      <c r="B1" s="181" t="s">
        <v>195</v>
      </c>
      <c r="C1" s="182"/>
      <c r="D1" s="182"/>
      <c r="E1" s="182"/>
      <c r="F1" s="182"/>
      <c r="G1" s="182"/>
      <c r="H1" s="182"/>
      <c r="I1" s="182"/>
      <c r="J1" s="182"/>
      <c r="K1" s="182"/>
    </row>
    <row r="2" spans="2:11" ht="14.25" customHeight="1">
      <c r="B2" s="181"/>
      <c r="C2" s="182"/>
      <c r="D2" s="182"/>
      <c r="E2" s="182"/>
      <c r="F2" s="182"/>
      <c r="G2" s="182"/>
      <c r="H2" s="182"/>
      <c r="I2" s="182"/>
      <c r="J2" s="182"/>
      <c r="K2" s="182"/>
    </row>
    <row r="3" spans="2:11" ht="14.25" customHeight="1">
      <c r="B3" s="181"/>
      <c r="C3" s="182"/>
      <c r="D3" s="182"/>
      <c r="E3" s="182"/>
      <c r="F3" s="182"/>
      <c r="G3" s="182"/>
      <c r="H3" s="182"/>
      <c r="I3" s="182"/>
      <c r="J3" s="182"/>
      <c r="K3" s="182"/>
    </row>
    <row r="4" spans="2:11" ht="19.5" customHeight="1">
      <c r="B4" s="183"/>
      <c r="C4" s="184"/>
      <c r="D4" s="621" t="s">
        <v>92</v>
      </c>
      <c r="E4" s="621"/>
      <c r="F4" s="621"/>
      <c r="G4" s="621"/>
      <c r="H4" s="621"/>
      <c r="I4" s="621"/>
      <c r="J4" s="621"/>
      <c r="K4" s="315"/>
    </row>
    <row r="5" spans="2:11" ht="16.5" customHeight="1">
      <c r="B5" s="182"/>
      <c r="C5" s="182"/>
      <c r="D5" s="621" t="s">
        <v>93</v>
      </c>
      <c r="E5" s="621"/>
      <c r="F5" s="621"/>
      <c r="G5" s="621"/>
      <c r="H5" s="621"/>
      <c r="I5" s="621"/>
      <c r="J5" s="621"/>
      <c r="K5" s="315"/>
    </row>
    <row r="6" spans="2:11" ht="9.75" customHeight="1">
      <c r="B6" s="187"/>
      <c r="C6" s="188"/>
      <c r="D6" s="185"/>
      <c r="E6" s="189"/>
      <c r="F6" s="185"/>
      <c r="G6" s="190"/>
      <c r="H6" s="189"/>
      <c r="I6" s="189"/>
      <c r="J6" s="185"/>
      <c r="K6" s="185"/>
    </row>
    <row r="7" spans="2:11" ht="15.75">
      <c r="B7" s="187"/>
      <c r="C7" s="188"/>
      <c r="D7" s="621" t="s">
        <v>90</v>
      </c>
      <c r="E7" s="621"/>
      <c r="F7" s="621"/>
      <c r="G7" s="621"/>
      <c r="H7" s="621"/>
      <c r="I7" s="621"/>
      <c r="J7" s="621"/>
      <c r="K7" s="315"/>
    </row>
    <row r="8" spans="2:11" ht="21" customHeight="1">
      <c r="B8" s="187"/>
      <c r="C8" s="188"/>
      <c r="D8" s="621" t="s">
        <v>94</v>
      </c>
      <c r="E8" s="621"/>
      <c r="F8" s="621"/>
      <c r="G8" s="621"/>
      <c r="H8" s="621"/>
      <c r="I8" s="621"/>
      <c r="J8" s="621"/>
      <c r="K8" s="185"/>
    </row>
    <row r="9" spans="2:11" ht="10.5" customHeight="1">
      <c r="B9" s="187"/>
      <c r="C9" s="191"/>
      <c r="D9" s="185"/>
      <c r="E9" s="182"/>
      <c r="F9" s="185"/>
      <c r="G9" s="186"/>
      <c r="H9" s="182"/>
      <c r="I9" s="182"/>
      <c r="J9" s="185"/>
      <c r="K9" s="185"/>
    </row>
    <row r="10" spans="2:11" ht="47.25" customHeight="1">
      <c r="B10" s="192"/>
      <c r="C10" s="215"/>
      <c r="D10" s="622" t="s">
        <v>0</v>
      </c>
      <c r="E10" s="623"/>
      <c r="F10" s="623"/>
      <c r="G10" s="623"/>
      <c r="H10" s="623"/>
      <c r="I10" s="623"/>
      <c r="J10" s="347"/>
      <c r="K10" s="316"/>
    </row>
    <row r="11" spans="2:11" ht="6" customHeight="1" thickBot="1">
      <c r="B11" s="192"/>
      <c r="C11" s="193"/>
      <c r="D11" s="193"/>
      <c r="E11" s="193"/>
      <c r="F11" s="193"/>
      <c r="G11" s="193"/>
      <c r="H11" s="193"/>
      <c r="I11" s="182"/>
      <c r="J11" s="185"/>
      <c r="K11" s="185"/>
    </row>
    <row r="12" spans="2:11" ht="42.75" customHeight="1" thickBot="1">
      <c r="B12" s="194"/>
      <c r="C12" s="607"/>
      <c r="D12" s="613" t="s">
        <v>196</v>
      </c>
      <c r="E12" s="614"/>
      <c r="F12" s="614"/>
      <c r="G12" s="614"/>
      <c r="H12" s="614"/>
      <c r="I12" s="615"/>
      <c r="J12" s="180"/>
      <c r="K12" s="343"/>
    </row>
    <row r="13" spans="2:11" s="78" customFormat="1" ht="30.75" customHeight="1">
      <c r="B13" s="195"/>
      <c r="C13" s="607"/>
      <c r="D13" s="617" t="s">
        <v>197</v>
      </c>
      <c r="E13" s="619" t="s">
        <v>198</v>
      </c>
      <c r="F13" s="619" t="s">
        <v>199</v>
      </c>
      <c r="G13" s="616" t="s">
        <v>200</v>
      </c>
      <c r="H13" s="616"/>
      <c r="I13" s="609" t="s">
        <v>201</v>
      </c>
      <c r="J13" s="611" t="s">
        <v>171</v>
      </c>
      <c r="K13" s="345"/>
    </row>
    <row r="14" spans="2:11" s="78" customFormat="1" ht="57" customHeight="1" thickBot="1">
      <c r="B14" s="196"/>
      <c r="C14" s="608"/>
      <c r="D14" s="618"/>
      <c r="E14" s="620"/>
      <c r="F14" s="620"/>
      <c r="G14" s="285" t="s">
        <v>211</v>
      </c>
      <c r="H14" s="285" t="s">
        <v>212</v>
      </c>
      <c r="I14" s="610"/>
      <c r="J14" s="612"/>
      <c r="K14" s="346"/>
    </row>
    <row r="15" spans="2:11" ht="15" customHeight="1">
      <c r="C15" s="282"/>
      <c r="D15" s="280"/>
      <c r="E15" s="281"/>
      <c r="F15" s="281"/>
      <c r="G15" s="281"/>
      <c r="H15" s="281"/>
      <c r="I15" s="351"/>
      <c r="J15" s="353"/>
      <c r="K15" s="344"/>
    </row>
    <row r="16" spans="2:11" ht="30" customHeight="1">
      <c r="C16" s="339" t="s">
        <v>1</v>
      </c>
      <c r="D16" s="441">
        <v>407502.87699999998</v>
      </c>
      <c r="E16" s="441">
        <v>61760.682000000001</v>
      </c>
      <c r="F16" s="441">
        <v>116669.87</v>
      </c>
      <c r="G16" s="441">
        <v>2163.491</v>
      </c>
      <c r="H16" s="441">
        <v>6762.951</v>
      </c>
      <c r="I16" s="441">
        <v>628.625</v>
      </c>
      <c r="J16" s="354">
        <f t="shared" ref="J16:J31" si="0">+SUM(D16:I16)</f>
        <v>595488.49600000004</v>
      </c>
      <c r="K16" s="344"/>
    </row>
    <row r="17" spans="3:11" ht="15">
      <c r="C17" s="283" t="s">
        <v>226</v>
      </c>
      <c r="D17" s="441">
        <f t="shared" ref="D17:I17" si="1">D18+D19</f>
        <v>222522.88</v>
      </c>
      <c r="E17" s="441">
        <f t="shared" si="1"/>
        <v>0</v>
      </c>
      <c r="F17" s="441">
        <f t="shared" si="1"/>
        <v>62284.811000000002</v>
      </c>
      <c r="G17" s="441">
        <f t="shared" si="1"/>
        <v>2163.491</v>
      </c>
      <c r="H17" s="441">
        <f t="shared" si="1"/>
        <v>2378.3820000000001</v>
      </c>
      <c r="I17" s="441">
        <f t="shared" si="1"/>
        <v>493.58100000000002</v>
      </c>
      <c r="J17" s="354">
        <f t="shared" si="0"/>
        <v>289843.14499999996</v>
      </c>
      <c r="K17" s="344"/>
    </row>
    <row r="18" spans="3:11" s="340" customFormat="1" ht="30" customHeight="1">
      <c r="C18" s="283" t="s">
        <v>215</v>
      </c>
      <c r="D18" s="436">
        <v>145578.443</v>
      </c>
      <c r="E18" s="436"/>
      <c r="F18" s="436">
        <v>52599.324000000001</v>
      </c>
      <c r="G18" s="436"/>
      <c r="H18" s="436">
        <v>355.892</v>
      </c>
      <c r="I18" s="436">
        <v>493.58100000000002</v>
      </c>
      <c r="J18" s="354">
        <f t="shared" si="0"/>
        <v>199027.24</v>
      </c>
      <c r="K18" s="344"/>
    </row>
    <row r="19" spans="3:11" s="340" customFormat="1" ht="30.75" customHeight="1">
      <c r="C19" s="283" t="s">
        <v>216</v>
      </c>
      <c r="D19" s="436">
        <v>76944.437000000005</v>
      </c>
      <c r="E19" s="436"/>
      <c r="F19" s="436">
        <v>9685.4869999999992</v>
      </c>
      <c r="G19" s="436">
        <v>2163.491</v>
      </c>
      <c r="H19" s="436">
        <v>2022.49</v>
      </c>
      <c r="I19" s="436"/>
      <c r="J19" s="356">
        <f t="shared" si="0"/>
        <v>90815.904999999999</v>
      </c>
      <c r="K19" s="344"/>
    </row>
    <row r="20" spans="3:11" ht="30" customHeight="1">
      <c r="C20" s="341" t="s">
        <v>2</v>
      </c>
      <c r="D20" s="441">
        <v>11206.307000000001</v>
      </c>
      <c r="E20" s="441">
        <v>1749.347</v>
      </c>
      <c r="F20" s="441">
        <v>28.684000000000001</v>
      </c>
      <c r="G20" s="441">
        <v>7.8810000000000002</v>
      </c>
      <c r="H20" s="441">
        <v>116.81100000000001</v>
      </c>
      <c r="I20" s="441"/>
      <c r="J20" s="354">
        <f t="shared" si="0"/>
        <v>13109.029999999999</v>
      </c>
      <c r="K20" s="344"/>
    </row>
    <row r="21" spans="3:11" ht="15">
      <c r="C21" s="283" t="s">
        <v>226</v>
      </c>
      <c r="D21" s="441">
        <f t="shared" ref="D21:I21" si="2">D22+D23</f>
        <v>3866.3820000000001</v>
      </c>
      <c r="E21" s="441">
        <f t="shared" si="2"/>
        <v>0</v>
      </c>
      <c r="F21" s="441">
        <f t="shared" si="2"/>
        <v>20.353999999999999</v>
      </c>
      <c r="G21" s="441">
        <f t="shared" si="2"/>
        <v>7.8810000000000002</v>
      </c>
      <c r="H21" s="441">
        <f t="shared" si="2"/>
        <v>46.27</v>
      </c>
      <c r="I21" s="441">
        <f t="shared" si="2"/>
        <v>0</v>
      </c>
      <c r="J21" s="354">
        <f t="shared" si="0"/>
        <v>3940.8869999999997</v>
      </c>
      <c r="K21" s="344"/>
    </row>
    <row r="22" spans="3:11" s="340" customFormat="1" ht="30" customHeight="1">
      <c r="C22" s="283" t="s">
        <v>215</v>
      </c>
      <c r="D22" s="436">
        <v>176.66499999999999</v>
      </c>
      <c r="E22" s="436"/>
      <c r="F22" s="436"/>
      <c r="G22" s="436"/>
      <c r="H22" s="436"/>
      <c r="I22" s="436"/>
      <c r="J22" s="354">
        <f t="shared" si="0"/>
        <v>176.66499999999999</v>
      </c>
      <c r="K22" s="344"/>
    </row>
    <row r="23" spans="3:11" s="340" customFormat="1" ht="30.75" customHeight="1">
      <c r="C23" s="283" t="s">
        <v>216</v>
      </c>
      <c r="D23" s="436">
        <v>3689.7170000000001</v>
      </c>
      <c r="E23" s="436"/>
      <c r="F23" s="436">
        <v>20.353999999999999</v>
      </c>
      <c r="G23" s="436">
        <v>7.8810000000000002</v>
      </c>
      <c r="H23" s="436">
        <v>46.27</v>
      </c>
      <c r="I23" s="436"/>
      <c r="J23" s="356">
        <f t="shared" si="0"/>
        <v>3764.2219999999998</v>
      </c>
      <c r="K23" s="344"/>
    </row>
    <row r="24" spans="3:11" ht="30" customHeight="1">
      <c r="C24" s="341" t="s">
        <v>3</v>
      </c>
      <c r="D24" s="441">
        <v>349998.54200000002</v>
      </c>
      <c r="E24" s="441">
        <v>21015.232</v>
      </c>
      <c r="F24" s="441">
        <v>97723.126999999993</v>
      </c>
      <c r="G24" s="441"/>
      <c r="H24" s="441">
        <v>2710.7060000000001</v>
      </c>
      <c r="I24" s="441">
        <v>409.38600000000002</v>
      </c>
      <c r="J24" s="354">
        <f t="shared" si="0"/>
        <v>471856.99300000002</v>
      </c>
      <c r="K24" s="344"/>
    </row>
    <row r="25" spans="3:11" ht="15">
      <c r="C25" s="283" t="s">
        <v>226</v>
      </c>
      <c r="D25" s="441">
        <f t="shared" ref="D25:I25" si="3">D26+D27</f>
        <v>233989.95</v>
      </c>
      <c r="E25" s="441">
        <f t="shared" si="3"/>
        <v>0</v>
      </c>
      <c r="F25" s="441">
        <f t="shared" si="3"/>
        <v>38007.576999999997</v>
      </c>
      <c r="G25" s="441">
        <f t="shared" si="3"/>
        <v>0</v>
      </c>
      <c r="H25" s="441">
        <f t="shared" si="3"/>
        <v>2678.2910000000002</v>
      </c>
      <c r="I25" s="441">
        <f t="shared" si="3"/>
        <v>399.39100000000002</v>
      </c>
      <c r="J25" s="354">
        <f t="shared" si="0"/>
        <v>275075.20900000003</v>
      </c>
      <c r="K25" s="344"/>
    </row>
    <row r="26" spans="3:11" s="340" customFormat="1" ht="30" customHeight="1">
      <c r="C26" s="283" t="s">
        <v>215</v>
      </c>
      <c r="D26" s="436">
        <v>94984.876999999993</v>
      </c>
      <c r="E26" s="436"/>
      <c r="F26" s="436">
        <v>38007.576999999997</v>
      </c>
      <c r="G26" s="436"/>
      <c r="H26" s="436"/>
      <c r="I26" s="436">
        <v>399.39100000000002</v>
      </c>
      <c r="J26" s="354">
        <f t="shared" si="0"/>
        <v>133391.845</v>
      </c>
      <c r="K26" s="344"/>
    </row>
    <row r="27" spans="3:11" s="340" customFormat="1" ht="30.75" customHeight="1">
      <c r="C27" s="283" t="s">
        <v>216</v>
      </c>
      <c r="D27" s="436">
        <v>139005.073</v>
      </c>
      <c r="E27" s="436"/>
      <c r="F27" s="436"/>
      <c r="G27" s="436"/>
      <c r="H27" s="436">
        <v>2678.2910000000002</v>
      </c>
      <c r="I27" s="436"/>
      <c r="J27" s="356">
        <f t="shared" si="0"/>
        <v>141683.364</v>
      </c>
      <c r="K27" s="344"/>
    </row>
    <row r="28" spans="3:11" ht="30" customHeight="1">
      <c r="C28" s="341" t="s">
        <v>4</v>
      </c>
      <c r="D28" s="441">
        <v>1812.0989999999999</v>
      </c>
      <c r="E28" s="441">
        <v>498.20800000000003</v>
      </c>
      <c r="F28" s="441"/>
      <c r="G28" s="441"/>
      <c r="H28" s="441"/>
      <c r="I28" s="441"/>
      <c r="J28" s="354">
        <f t="shared" si="0"/>
        <v>2310.3069999999998</v>
      </c>
      <c r="K28" s="344"/>
    </row>
    <row r="29" spans="3:11" ht="15">
      <c r="C29" s="283" t="s">
        <v>226</v>
      </c>
      <c r="D29" s="441">
        <f t="shared" ref="D29:I29" si="4">D30+D31</f>
        <v>1191.8679999999999</v>
      </c>
      <c r="E29" s="441">
        <f t="shared" si="4"/>
        <v>0</v>
      </c>
      <c r="F29" s="441">
        <f t="shared" si="4"/>
        <v>0</v>
      </c>
      <c r="G29" s="441">
        <f t="shared" si="4"/>
        <v>0</v>
      </c>
      <c r="H29" s="441">
        <f t="shared" si="4"/>
        <v>0</v>
      </c>
      <c r="I29" s="441">
        <f t="shared" si="4"/>
        <v>0</v>
      </c>
      <c r="J29" s="354">
        <f t="shared" si="0"/>
        <v>1191.8679999999999</v>
      </c>
      <c r="K29" s="344"/>
    </row>
    <row r="30" spans="3:11" s="340" customFormat="1" ht="30" customHeight="1">
      <c r="C30" s="283" t="s">
        <v>215</v>
      </c>
      <c r="D30" s="436"/>
      <c r="E30" s="436"/>
      <c r="F30" s="436"/>
      <c r="G30" s="436"/>
      <c r="H30" s="436"/>
      <c r="I30" s="436"/>
      <c r="J30" s="354">
        <f t="shared" si="0"/>
        <v>0</v>
      </c>
      <c r="K30" s="344"/>
    </row>
    <row r="31" spans="3:11" s="340" customFormat="1" ht="30.75" customHeight="1">
      <c r="C31" s="284" t="s">
        <v>216</v>
      </c>
      <c r="D31" s="436">
        <v>1191.8679999999999</v>
      </c>
      <c r="E31" s="436"/>
      <c r="F31" s="436"/>
      <c r="G31" s="436"/>
      <c r="H31" s="436"/>
      <c r="I31" s="436"/>
      <c r="J31" s="356">
        <f t="shared" si="0"/>
        <v>1191.8679999999999</v>
      </c>
      <c r="K31" s="344"/>
    </row>
    <row r="32" spans="3:11" ht="35.25" customHeight="1" thickBot="1">
      <c r="C32" s="342" t="s">
        <v>125</v>
      </c>
      <c r="D32" s="348">
        <f t="shared" ref="D32:J32" si="5">+SUM(D16,D20,D24,D28)</f>
        <v>770519.82500000007</v>
      </c>
      <c r="E32" s="350">
        <f t="shared" si="5"/>
        <v>85023.468999999997</v>
      </c>
      <c r="F32" s="349">
        <f t="shared" si="5"/>
        <v>214421.68099999998</v>
      </c>
      <c r="G32" s="349">
        <f t="shared" si="5"/>
        <v>2171.3719999999998</v>
      </c>
      <c r="H32" s="349">
        <f t="shared" si="5"/>
        <v>9590.4680000000008</v>
      </c>
      <c r="I32" s="352">
        <f t="shared" si="5"/>
        <v>1038.011</v>
      </c>
      <c r="J32" s="355">
        <f t="shared" si="5"/>
        <v>1082764.8260000001</v>
      </c>
      <c r="K32" s="344"/>
    </row>
    <row r="33" spans="3:11" s="296" customFormat="1" ht="35.25" customHeight="1">
      <c r="C33" s="605" t="s">
        <v>221</v>
      </c>
      <c r="D33" s="606"/>
      <c r="E33" s="606"/>
      <c r="F33" s="606"/>
      <c r="G33" s="606"/>
      <c r="H33" s="606"/>
      <c r="I33" s="606"/>
      <c r="J33" s="606"/>
      <c r="K33" s="317"/>
    </row>
    <row r="34" spans="3:11"/>
    <row r="35" spans="3:11"/>
    <row r="36" spans="3:11"/>
    <row r="37" spans="3:11"/>
    <row r="38" spans="3:11"/>
    <row r="39" spans="3:11"/>
    <row r="40" spans="3:11"/>
    <row r="41" spans="3:11"/>
    <row r="42" spans="3:11"/>
    <row r="43" spans="3:11"/>
  </sheetData>
  <mergeCells count="14">
    <mergeCell ref="D4:J4"/>
    <mergeCell ref="D5:J5"/>
    <mergeCell ref="D7:J7"/>
    <mergeCell ref="D10:I10"/>
    <mergeCell ref="D8:J8"/>
    <mergeCell ref="C33:J33"/>
    <mergeCell ref="C12:C14"/>
    <mergeCell ref="I13:I14"/>
    <mergeCell ref="J13:J14"/>
    <mergeCell ref="D12:I12"/>
    <mergeCell ref="G13:H13"/>
    <mergeCell ref="D13:D14"/>
    <mergeCell ref="E13:E14"/>
    <mergeCell ref="F13:F14"/>
  </mergeCells>
  <phoneticPr fontId="29" type="noConversion"/>
  <conditionalFormatting sqref="J10">
    <cfRule type="expression" dxfId="7" priority="1" stopIfTrue="1">
      <formula>COUNTA(J16:K32)&lt;&gt;COUNTIF(J16:K32,"&gt;=0")</formula>
    </cfRule>
  </conditionalFormatting>
  <conditionalFormatting sqref="F30:I32 E32 E20 E24 E28 J16:J32 D29:I29 F18:I20 D16:D20 D21:I21 D22:D24 F22:I24 D25:I25 F26:I28 D26:D28 D30:D32 E16:I17">
    <cfRule type="expression" dxfId="6" priority="2" stopIfTrue="1">
      <formula>AND(D16&lt;&gt;"",OR(D16&lt;0,NOT(ISNUMBER(D16))))</formula>
    </cfRule>
  </conditionalFormatting>
  <conditionalFormatting sqref="D10:E10">
    <cfRule type="expression" dxfId="5" priority="3" stopIfTrue="1">
      <formula>COUNTA(D16:J32)&lt;&gt;COUNTIF(D16:J32,"&gt;=0")</formula>
    </cfRule>
  </conditionalFormatting>
  <conditionalFormatting sqref="F10">
    <cfRule type="expression" dxfId="4" priority="4" stopIfTrue="1">
      <formula>COUNTA(F16:K32)&lt;&gt;COUNTIF(F16:K32,"&gt;=0")</formula>
    </cfRule>
  </conditionalFormatting>
  <conditionalFormatting sqref="G10">
    <cfRule type="expression" dxfId="3" priority="5" stopIfTrue="1">
      <formula>COUNTA(G16:K32)&lt;&gt;COUNTIF(G16:K32,"&gt;=0")</formula>
    </cfRule>
  </conditionalFormatting>
  <conditionalFormatting sqref="H10">
    <cfRule type="expression" dxfId="2" priority="6" stopIfTrue="1">
      <formula>COUNTA(H16:K32)&lt;&gt;COUNTIF(H16:K32,"&gt;=0")</formula>
    </cfRule>
  </conditionalFormatting>
  <conditionalFormatting sqref="I10">
    <cfRule type="expression" dxfId="1" priority="7" stopIfTrue="1">
      <formula>COUNTA(I16:K32)&lt;&gt;COUNTIF(I16:K32,"&gt;=0")</formula>
    </cfRule>
  </conditionalFormatting>
  <conditionalFormatting sqref="E26:E27 E18:E19 E22:E23 E30:E31">
    <cfRule type="expression" dxfId="0" priority="8" stopIfTrue="1">
      <formula>E18&lt;&gt;""</formula>
    </cfRule>
  </conditionalFormatting>
  <pageMargins left="0.78740157480314965" right="0.6692913385826772" top="0.98425196850393704" bottom="0.98425196850393704" header="0.51181102362204722" footer="0.51181102362204722"/>
  <pageSetup paperSize="9" scale="57" orientation="landscape" r:id="rId1"/>
  <headerFooter alignWithMargins="0">
    <oddFooter>&amp;C2010 Triennial Central Bank Survey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2:Q47"/>
  <sheetViews>
    <sheetView workbookViewId="0">
      <pane xSplit="2" ySplit="5" topLeftCell="C6" activePane="bottomRight" state="frozen"/>
      <selection activeCell="A9" sqref="A9:D9"/>
      <selection pane="topRight" activeCell="A9" sqref="A9:D9"/>
      <selection pane="bottomLeft" activeCell="A9" sqref="A9:D9"/>
      <selection pane="bottomRight" activeCell="A9" sqref="A9:D9"/>
    </sheetView>
  </sheetViews>
  <sheetFormatPr defaultRowHeight="12.75"/>
  <cols>
    <col min="1" max="1" width="5.85546875" style="445" customWidth="1"/>
    <col min="2" max="2" width="42.28515625" style="445" customWidth="1"/>
    <col min="3" max="16" width="11.7109375" style="445" customWidth="1"/>
    <col min="17" max="17" width="14.7109375" style="445" customWidth="1"/>
    <col min="18" max="16384" width="9.140625" style="445"/>
  </cols>
  <sheetData>
    <row r="2" spans="1:17" ht="18.75">
      <c r="A2" s="446" t="s">
        <v>31</v>
      </c>
      <c r="B2" s="447"/>
      <c r="C2" s="447"/>
      <c r="D2" s="447"/>
      <c r="E2" s="447"/>
      <c r="F2" s="447"/>
      <c r="G2" s="447"/>
      <c r="H2" s="447"/>
      <c r="I2" s="447"/>
      <c r="J2" s="447"/>
      <c r="K2" s="447"/>
      <c r="L2" s="447"/>
      <c r="M2" s="447"/>
      <c r="N2" s="447"/>
      <c r="O2" s="447"/>
      <c r="P2" s="447"/>
      <c r="Q2" s="447"/>
    </row>
    <row r="3" spans="1:17" ht="18.75">
      <c r="A3" s="447" t="s">
        <v>9</v>
      </c>
      <c r="B3" s="447"/>
      <c r="C3" s="447"/>
      <c r="D3" s="447"/>
      <c r="E3" s="447"/>
      <c r="F3" s="447"/>
      <c r="G3" s="447"/>
      <c r="H3" s="447"/>
      <c r="I3" s="447"/>
      <c r="J3" s="447"/>
      <c r="K3" s="447"/>
      <c r="L3" s="447"/>
      <c r="M3" s="447"/>
      <c r="N3" s="447"/>
      <c r="O3" s="447"/>
      <c r="P3" s="447"/>
      <c r="Q3" s="447"/>
    </row>
    <row r="4" spans="1:17" ht="15.75">
      <c r="A4" s="448"/>
    </row>
    <row r="5" spans="1:17" s="452" customFormat="1" ht="37.5">
      <c r="A5" s="449" t="s">
        <v>10</v>
      </c>
      <c r="B5" s="449" t="s">
        <v>11</v>
      </c>
      <c r="C5" s="450" t="s">
        <v>126</v>
      </c>
      <c r="D5" s="450" t="s">
        <v>98</v>
      </c>
      <c r="E5" s="450" t="s">
        <v>99</v>
      </c>
      <c r="F5" s="450" t="s">
        <v>100</v>
      </c>
      <c r="G5" s="450" t="s">
        <v>101</v>
      </c>
      <c r="H5" s="450" t="s">
        <v>102</v>
      </c>
      <c r="I5" s="450" t="s">
        <v>130</v>
      </c>
      <c r="J5" s="450" t="s">
        <v>131</v>
      </c>
      <c r="K5" s="450" t="s">
        <v>144</v>
      </c>
      <c r="L5" s="450" t="s">
        <v>133</v>
      </c>
      <c r="M5" s="450" t="s">
        <v>146</v>
      </c>
      <c r="N5" s="450" t="s">
        <v>135</v>
      </c>
      <c r="O5" s="450" t="s">
        <v>143</v>
      </c>
      <c r="P5" s="451" t="s">
        <v>12</v>
      </c>
      <c r="Q5" s="450" t="s">
        <v>13</v>
      </c>
    </row>
    <row r="6" spans="1:17">
      <c r="A6" s="453" t="s">
        <v>14</v>
      </c>
      <c r="B6" s="454" t="s">
        <v>15</v>
      </c>
      <c r="C6" s="455"/>
      <c r="D6" s="456"/>
      <c r="E6" s="456"/>
      <c r="F6" s="456"/>
      <c r="G6" s="456"/>
      <c r="H6" s="456"/>
      <c r="I6" s="456"/>
      <c r="J6" s="456"/>
      <c r="K6" s="456"/>
      <c r="L6" s="456"/>
      <c r="M6" s="456"/>
      <c r="N6" s="456"/>
      <c r="O6" s="456"/>
      <c r="P6" s="456"/>
      <c r="Q6" s="457"/>
    </row>
    <row r="7" spans="1:17">
      <c r="A7" s="458">
        <v>1</v>
      </c>
      <c r="B7" s="459" t="s">
        <v>16</v>
      </c>
      <c r="C7" s="460">
        <v>58201.216</v>
      </c>
      <c r="D7" s="460">
        <v>1283.595</v>
      </c>
      <c r="E7" s="460">
        <v>7428.6779999999999</v>
      </c>
      <c r="F7" s="460">
        <v>366.82799999999997</v>
      </c>
      <c r="G7" s="460">
        <v>799.774</v>
      </c>
      <c r="H7" s="460">
        <v>846.71900000000005</v>
      </c>
      <c r="I7" s="460">
        <v>45.195</v>
      </c>
      <c r="J7" s="460"/>
      <c r="K7" s="460"/>
      <c r="L7" s="460"/>
      <c r="M7" s="460"/>
      <c r="N7" s="460"/>
      <c r="O7" s="460">
        <v>2E-3</v>
      </c>
      <c r="P7" s="460">
        <v>50.228000000000002</v>
      </c>
      <c r="Q7" s="460">
        <v>69022.235000000001</v>
      </c>
    </row>
    <row r="8" spans="1:17">
      <c r="A8" s="458">
        <v>2</v>
      </c>
      <c r="B8" s="459" t="s">
        <v>17</v>
      </c>
      <c r="C8" s="460">
        <v>14965.915999999999</v>
      </c>
      <c r="D8" s="460">
        <v>350.79199999999997</v>
      </c>
      <c r="E8" s="460">
        <v>2896.335</v>
      </c>
      <c r="F8" s="460">
        <v>90.971999999999994</v>
      </c>
      <c r="G8" s="460">
        <v>39.381</v>
      </c>
      <c r="H8" s="460">
        <v>195.41800000000001</v>
      </c>
      <c r="I8" s="460">
        <v>0.69399999999999995</v>
      </c>
      <c r="J8" s="460"/>
      <c r="K8" s="460"/>
      <c r="L8" s="460"/>
      <c r="M8" s="460"/>
      <c r="N8" s="460"/>
      <c r="O8" s="460"/>
      <c r="P8" s="460">
        <v>38.610999999999997</v>
      </c>
      <c r="Q8" s="460">
        <v>18578.12</v>
      </c>
    </row>
    <row r="9" spans="1:17">
      <c r="A9" s="458">
        <v>3</v>
      </c>
      <c r="B9" s="459" t="s">
        <v>18</v>
      </c>
      <c r="C9" s="460">
        <v>43235.298999999999</v>
      </c>
      <c r="D9" s="460">
        <v>932.803</v>
      </c>
      <c r="E9" s="460">
        <v>4532.3429999999998</v>
      </c>
      <c r="F9" s="460">
        <v>275.85500000000002</v>
      </c>
      <c r="G9" s="460">
        <v>760.39400000000001</v>
      </c>
      <c r="H9" s="460">
        <v>651.30100000000004</v>
      </c>
      <c r="I9" s="460">
        <v>44.500999999999998</v>
      </c>
      <c r="J9" s="460"/>
      <c r="K9" s="460"/>
      <c r="L9" s="460"/>
      <c r="M9" s="460"/>
      <c r="N9" s="460"/>
      <c r="O9" s="460">
        <v>2E-3</v>
      </c>
      <c r="P9" s="460">
        <v>11.617000000000001</v>
      </c>
      <c r="Q9" s="460">
        <v>50444.114999999998</v>
      </c>
    </row>
    <row r="10" spans="1:17">
      <c r="A10" s="458">
        <v>4</v>
      </c>
      <c r="B10" s="459" t="s">
        <v>19</v>
      </c>
      <c r="C10" s="460">
        <v>40602.044000000002</v>
      </c>
      <c r="D10" s="460">
        <v>396.93599999999998</v>
      </c>
      <c r="E10" s="460">
        <v>3811.3139999999999</v>
      </c>
      <c r="F10" s="460">
        <v>146.779</v>
      </c>
      <c r="G10" s="460">
        <v>348.964</v>
      </c>
      <c r="H10" s="460">
        <v>342.24900000000002</v>
      </c>
      <c r="I10" s="460">
        <v>4.6340000000000003</v>
      </c>
      <c r="J10" s="460"/>
      <c r="K10" s="460">
        <v>8.0000000000000002E-3</v>
      </c>
      <c r="L10" s="460"/>
      <c r="M10" s="460"/>
      <c r="N10" s="460"/>
      <c r="O10" s="460"/>
      <c r="P10" s="460">
        <v>220.476</v>
      </c>
      <c r="Q10" s="460">
        <v>45873.402999999998</v>
      </c>
    </row>
    <row r="11" spans="1:17">
      <c r="A11" s="458">
        <v>5</v>
      </c>
      <c r="B11" s="459" t="s">
        <v>17</v>
      </c>
      <c r="C11" s="460">
        <v>19302.18</v>
      </c>
      <c r="D11" s="460">
        <v>93.769000000000005</v>
      </c>
      <c r="E11" s="460">
        <v>855.01800000000003</v>
      </c>
      <c r="F11" s="460">
        <v>16.175000000000001</v>
      </c>
      <c r="G11" s="460">
        <v>32.982999999999997</v>
      </c>
      <c r="H11" s="460">
        <v>120.384</v>
      </c>
      <c r="I11" s="460">
        <v>1.6E-2</v>
      </c>
      <c r="J11" s="460"/>
      <c r="K11" s="460">
        <v>8.0000000000000002E-3</v>
      </c>
      <c r="L11" s="460"/>
      <c r="M11" s="460"/>
      <c r="N11" s="460"/>
      <c r="O11" s="460"/>
      <c r="P11" s="460">
        <v>1.929</v>
      </c>
      <c r="Q11" s="460">
        <v>20422.460999999999</v>
      </c>
    </row>
    <row r="12" spans="1:17">
      <c r="A12" s="458">
        <v>6</v>
      </c>
      <c r="B12" s="459" t="s">
        <v>18</v>
      </c>
      <c r="C12" s="460">
        <v>21299.864000000001</v>
      </c>
      <c r="D12" s="460">
        <v>303.166</v>
      </c>
      <c r="E12" s="460">
        <v>2956.2959999999998</v>
      </c>
      <c r="F12" s="460">
        <v>130.60400000000001</v>
      </c>
      <c r="G12" s="460">
        <v>315.98099999999999</v>
      </c>
      <c r="H12" s="460">
        <v>221.86500000000001</v>
      </c>
      <c r="I12" s="460">
        <v>4.6189999999999998</v>
      </c>
      <c r="J12" s="460"/>
      <c r="K12" s="460"/>
      <c r="L12" s="460"/>
      <c r="M12" s="460"/>
      <c r="N12" s="460"/>
      <c r="O12" s="460"/>
      <c r="P12" s="460">
        <v>218.547</v>
      </c>
      <c r="Q12" s="460">
        <v>25450.941999999999</v>
      </c>
    </row>
    <row r="13" spans="1:17">
      <c r="A13" s="458">
        <v>7</v>
      </c>
      <c r="B13" s="459" t="s">
        <v>20</v>
      </c>
      <c r="C13" s="460">
        <v>19932.584999999999</v>
      </c>
      <c r="D13" s="460">
        <v>859.43600000000004</v>
      </c>
      <c r="E13" s="460">
        <v>4851.2070000000003</v>
      </c>
      <c r="F13" s="460">
        <v>173.214</v>
      </c>
      <c r="G13" s="460">
        <v>200.62299999999999</v>
      </c>
      <c r="H13" s="460">
        <v>518.21</v>
      </c>
      <c r="I13" s="460">
        <v>3.819</v>
      </c>
      <c r="J13" s="460"/>
      <c r="K13" s="460"/>
      <c r="L13" s="460"/>
      <c r="M13" s="460"/>
      <c r="N13" s="460"/>
      <c r="O13" s="460">
        <v>0.47299999999999998</v>
      </c>
      <c r="P13" s="460">
        <v>20.567</v>
      </c>
      <c r="Q13" s="460">
        <v>26560.133999999998</v>
      </c>
    </row>
    <row r="14" spans="1:17">
      <c r="A14" s="458">
        <v>8</v>
      </c>
      <c r="B14" s="459" t="s">
        <v>17</v>
      </c>
      <c r="C14" s="460">
        <v>4478.4870000000001</v>
      </c>
      <c r="D14" s="460">
        <v>178.566</v>
      </c>
      <c r="E14" s="460">
        <v>879.46900000000005</v>
      </c>
      <c r="F14" s="460">
        <v>109.19199999999999</v>
      </c>
      <c r="G14" s="460">
        <v>151.63399999999999</v>
      </c>
      <c r="H14" s="460">
        <v>159.23500000000001</v>
      </c>
      <c r="I14" s="460">
        <v>3.3180000000000001</v>
      </c>
      <c r="J14" s="460"/>
      <c r="K14" s="460"/>
      <c r="L14" s="460"/>
      <c r="M14" s="460"/>
      <c r="N14" s="460"/>
      <c r="O14" s="460">
        <v>0.47299999999999998</v>
      </c>
      <c r="P14" s="460">
        <v>17.224</v>
      </c>
      <c r="Q14" s="460">
        <v>5977.5969999999998</v>
      </c>
    </row>
    <row r="15" spans="1:17">
      <c r="A15" s="458">
        <v>9</v>
      </c>
      <c r="B15" s="459" t="s">
        <v>18</v>
      </c>
      <c r="C15" s="460">
        <v>15454.098</v>
      </c>
      <c r="D15" s="460">
        <v>680.87</v>
      </c>
      <c r="E15" s="460">
        <v>3971.739</v>
      </c>
      <c r="F15" s="460">
        <v>64.022999999999996</v>
      </c>
      <c r="G15" s="460">
        <v>48.988999999999997</v>
      </c>
      <c r="H15" s="460">
        <v>358.97500000000002</v>
      </c>
      <c r="I15" s="460">
        <v>0.501</v>
      </c>
      <c r="J15" s="460"/>
      <c r="K15" s="460"/>
      <c r="L15" s="460"/>
      <c r="M15" s="460"/>
      <c r="N15" s="460"/>
      <c r="O15" s="460"/>
      <c r="P15" s="460">
        <v>3.343</v>
      </c>
      <c r="Q15" s="460">
        <v>20582.537</v>
      </c>
    </row>
    <row r="16" spans="1:17">
      <c r="A16" s="458">
        <v>10</v>
      </c>
      <c r="B16" s="459" t="s">
        <v>21</v>
      </c>
      <c r="C16" s="460">
        <v>118735.844</v>
      </c>
      <c r="D16" s="460">
        <v>2539.9659999999999</v>
      </c>
      <c r="E16" s="460">
        <v>16091.199000000001</v>
      </c>
      <c r="F16" s="460">
        <v>686.82100000000003</v>
      </c>
      <c r="G16" s="460">
        <v>1349.3610000000001</v>
      </c>
      <c r="H16" s="460">
        <v>1707.1769999999999</v>
      </c>
      <c r="I16" s="460">
        <v>53.649000000000001</v>
      </c>
      <c r="J16" s="460"/>
      <c r="K16" s="460">
        <v>8.0000000000000002E-3</v>
      </c>
      <c r="L16" s="460"/>
      <c r="M16" s="460"/>
      <c r="N16" s="460"/>
      <c r="O16" s="460">
        <v>0.47499999999999998</v>
      </c>
      <c r="P16" s="460">
        <v>291.27100000000002</v>
      </c>
      <c r="Q16" s="460">
        <v>141455.772</v>
      </c>
    </row>
    <row r="17" spans="1:17">
      <c r="A17" s="453" t="s">
        <v>22</v>
      </c>
      <c r="B17" s="454" t="s">
        <v>23</v>
      </c>
      <c r="C17" s="455"/>
      <c r="D17" s="456"/>
      <c r="E17" s="456"/>
      <c r="F17" s="456"/>
      <c r="G17" s="456"/>
      <c r="H17" s="456"/>
      <c r="I17" s="456"/>
      <c r="J17" s="456"/>
      <c r="K17" s="456"/>
      <c r="L17" s="456"/>
      <c r="M17" s="456"/>
      <c r="N17" s="456"/>
      <c r="O17" s="456"/>
      <c r="P17" s="456"/>
      <c r="Q17" s="457"/>
    </row>
    <row r="18" spans="1:17">
      <c r="A18" s="458">
        <v>11</v>
      </c>
      <c r="B18" s="459" t="s">
        <v>16</v>
      </c>
      <c r="C18" s="460">
        <v>105.857</v>
      </c>
      <c r="D18" s="460">
        <v>33.716999999999999</v>
      </c>
      <c r="E18" s="460"/>
      <c r="F18" s="460">
        <v>0.374</v>
      </c>
      <c r="G18" s="460">
        <v>1.998</v>
      </c>
      <c r="H18" s="460">
        <v>329.96899999999999</v>
      </c>
      <c r="I18" s="460">
        <v>4.4829999999999997</v>
      </c>
      <c r="J18" s="460"/>
      <c r="K18" s="460"/>
      <c r="L18" s="460"/>
      <c r="M18" s="460"/>
      <c r="N18" s="460"/>
      <c r="O18" s="460"/>
      <c r="P18" s="460">
        <v>1.046</v>
      </c>
      <c r="Q18" s="460">
        <v>477.44299999999998</v>
      </c>
    </row>
    <row r="19" spans="1:17">
      <c r="A19" s="458">
        <v>12</v>
      </c>
      <c r="B19" s="459" t="s">
        <v>17</v>
      </c>
      <c r="C19" s="460">
        <v>18.510999999999999</v>
      </c>
      <c r="D19" s="460">
        <v>0.23499999999999999</v>
      </c>
      <c r="E19" s="460"/>
      <c r="F19" s="460"/>
      <c r="G19" s="460">
        <v>1.998</v>
      </c>
      <c r="H19" s="460">
        <v>39.981999999999999</v>
      </c>
      <c r="I19" s="460"/>
      <c r="J19" s="460"/>
      <c r="K19" s="460"/>
      <c r="L19" s="460"/>
      <c r="M19" s="460"/>
      <c r="N19" s="460"/>
      <c r="O19" s="460"/>
      <c r="P19" s="460"/>
      <c r="Q19" s="460">
        <v>60.725000000000001</v>
      </c>
    </row>
    <row r="20" spans="1:17">
      <c r="A20" s="458">
        <v>13</v>
      </c>
      <c r="B20" s="459" t="s">
        <v>18</v>
      </c>
      <c r="C20" s="460">
        <v>87.346000000000004</v>
      </c>
      <c r="D20" s="460">
        <v>33.481999999999999</v>
      </c>
      <c r="E20" s="460"/>
      <c r="F20" s="460">
        <v>0.374</v>
      </c>
      <c r="G20" s="460"/>
      <c r="H20" s="460">
        <v>289.98700000000002</v>
      </c>
      <c r="I20" s="460">
        <v>4.4829999999999997</v>
      </c>
      <c r="J20" s="460"/>
      <c r="K20" s="460"/>
      <c r="L20" s="460"/>
      <c r="M20" s="460"/>
      <c r="N20" s="460"/>
      <c r="O20" s="460"/>
      <c r="P20" s="460">
        <v>1.046</v>
      </c>
      <c r="Q20" s="460">
        <v>416.71800000000002</v>
      </c>
    </row>
    <row r="21" spans="1:17">
      <c r="A21" s="458">
        <v>14</v>
      </c>
      <c r="B21" s="459" t="s">
        <v>19</v>
      </c>
      <c r="C21" s="460">
        <v>4495.558</v>
      </c>
      <c r="D21" s="460">
        <v>11.529</v>
      </c>
      <c r="E21" s="460"/>
      <c r="F21" s="460">
        <v>2.8000000000000001E-2</v>
      </c>
      <c r="G21" s="460">
        <v>9.0139999999999993</v>
      </c>
      <c r="H21" s="460">
        <v>99.171000000000006</v>
      </c>
      <c r="I21" s="460">
        <v>1E-3</v>
      </c>
      <c r="J21" s="460"/>
      <c r="K21" s="460"/>
      <c r="L21" s="460"/>
      <c r="M21" s="460"/>
      <c r="N21" s="460"/>
      <c r="O21" s="460"/>
      <c r="P21" s="460">
        <v>1.873</v>
      </c>
      <c r="Q21" s="460">
        <v>4617.174</v>
      </c>
    </row>
    <row r="22" spans="1:17">
      <c r="A22" s="458">
        <v>15</v>
      </c>
      <c r="B22" s="459" t="s">
        <v>17</v>
      </c>
      <c r="C22" s="460">
        <v>1414.133</v>
      </c>
      <c r="D22" s="460">
        <v>10.206</v>
      </c>
      <c r="E22" s="460"/>
      <c r="F22" s="460"/>
      <c r="G22" s="460">
        <v>0.996</v>
      </c>
      <c r="H22" s="460">
        <v>25.532</v>
      </c>
      <c r="I22" s="460"/>
      <c r="J22" s="460"/>
      <c r="K22" s="460"/>
      <c r="L22" s="460"/>
      <c r="M22" s="460"/>
      <c r="N22" s="460"/>
      <c r="O22" s="460"/>
      <c r="P22" s="460"/>
      <c r="Q22" s="460">
        <v>1450.8679999999999</v>
      </c>
    </row>
    <row r="23" spans="1:17">
      <c r="A23" s="458">
        <v>16</v>
      </c>
      <c r="B23" s="459" t="s">
        <v>18</v>
      </c>
      <c r="C23" s="460">
        <v>3081.4250000000002</v>
      </c>
      <c r="D23" s="460">
        <v>1.323</v>
      </c>
      <c r="E23" s="460"/>
      <c r="F23" s="460">
        <v>2.8000000000000001E-2</v>
      </c>
      <c r="G23" s="460">
        <v>8.0169999999999995</v>
      </c>
      <c r="H23" s="460">
        <v>73.638999999999996</v>
      </c>
      <c r="I23" s="460">
        <v>1E-3</v>
      </c>
      <c r="J23" s="460"/>
      <c r="K23" s="460"/>
      <c r="L23" s="460"/>
      <c r="M23" s="460"/>
      <c r="N23" s="460"/>
      <c r="O23" s="460"/>
      <c r="P23" s="460">
        <v>1.873</v>
      </c>
      <c r="Q23" s="460">
        <v>3166.3069999999998</v>
      </c>
    </row>
    <row r="24" spans="1:17">
      <c r="A24" s="458">
        <v>17</v>
      </c>
      <c r="B24" s="459" t="s">
        <v>20</v>
      </c>
      <c r="C24" s="460">
        <v>96.662999999999997</v>
      </c>
      <c r="D24" s="460">
        <v>12.948</v>
      </c>
      <c r="E24" s="460"/>
      <c r="F24" s="460"/>
      <c r="G24" s="460">
        <v>1</v>
      </c>
      <c r="H24" s="460">
        <v>32.939</v>
      </c>
      <c r="I24" s="460"/>
      <c r="J24" s="460"/>
      <c r="K24" s="460"/>
      <c r="L24" s="460"/>
      <c r="M24" s="460"/>
      <c r="N24" s="460"/>
      <c r="O24" s="460"/>
      <c r="P24" s="460"/>
      <c r="Q24" s="460">
        <v>143.55000000000001</v>
      </c>
    </row>
    <row r="25" spans="1:17">
      <c r="A25" s="458">
        <v>18</v>
      </c>
      <c r="B25" s="459" t="s">
        <v>17</v>
      </c>
      <c r="C25" s="460">
        <v>92.616</v>
      </c>
      <c r="D25" s="460"/>
      <c r="E25" s="460"/>
      <c r="F25" s="460"/>
      <c r="G25" s="460"/>
      <c r="H25" s="460"/>
      <c r="I25" s="460"/>
      <c r="J25" s="460"/>
      <c r="K25" s="460"/>
      <c r="L25" s="460"/>
      <c r="M25" s="460"/>
      <c r="N25" s="460"/>
      <c r="O25" s="460"/>
      <c r="P25" s="460"/>
      <c r="Q25" s="460">
        <v>92.616</v>
      </c>
    </row>
    <row r="26" spans="1:17">
      <c r="A26" s="458">
        <v>19</v>
      </c>
      <c r="B26" s="459" t="s">
        <v>18</v>
      </c>
      <c r="C26" s="460">
        <v>4.0460000000000003</v>
      </c>
      <c r="D26" s="460">
        <v>12.948</v>
      </c>
      <c r="E26" s="460"/>
      <c r="F26" s="460"/>
      <c r="G26" s="460">
        <v>1</v>
      </c>
      <c r="H26" s="460">
        <v>32.939</v>
      </c>
      <c r="I26" s="460"/>
      <c r="J26" s="460"/>
      <c r="K26" s="460"/>
      <c r="L26" s="460"/>
      <c r="M26" s="460"/>
      <c r="N26" s="460"/>
      <c r="O26" s="460"/>
      <c r="P26" s="460"/>
      <c r="Q26" s="460">
        <v>50.933999999999997</v>
      </c>
    </row>
    <row r="27" spans="1:17">
      <c r="A27" s="458">
        <v>20</v>
      </c>
      <c r="B27" s="459" t="s">
        <v>21</v>
      </c>
      <c r="C27" s="460">
        <v>4698.0780000000004</v>
      </c>
      <c r="D27" s="460">
        <v>58.194000000000003</v>
      </c>
      <c r="E27" s="460"/>
      <c r="F27" s="460">
        <v>0.40200000000000002</v>
      </c>
      <c r="G27" s="460">
        <v>12.010999999999999</v>
      </c>
      <c r="H27" s="460">
        <v>462.07900000000001</v>
      </c>
      <c r="I27" s="460">
        <v>4.4850000000000003</v>
      </c>
      <c r="J27" s="460"/>
      <c r="K27" s="460"/>
      <c r="L27" s="460"/>
      <c r="M27" s="460"/>
      <c r="N27" s="460"/>
      <c r="O27" s="460"/>
      <c r="P27" s="460">
        <v>2.92</v>
      </c>
      <c r="Q27" s="460">
        <v>5238.1679999999997</v>
      </c>
    </row>
    <row r="28" spans="1:17" ht="13.5">
      <c r="A28" s="458">
        <v>21</v>
      </c>
      <c r="B28" s="461" t="s">
        <v>24</v>
      </c>
      <c r="C28" s="460"/>
      <c r="D28" s="460"/>
      <c r="E28" s="460"/>
      <c r="F28" s="460"/>
      <c r="G28" s="460"/>
      <c r="H28" s="460"/>
      <c r="I28" s="460"/>
      <c r="J28" s="460"/>
      <c r="K28" s="460"/>
      <c r="L28" s="460"/>
      <c r="M28" s="460"/>
      <c r="N28" s="460"/>
      <c r="O28" s="460"/>
      <c r="P28" s="460"/>
      <c r="Q28" s="460"/>
    </row>
    <row r="29" spans="1:17">
      <c r="A29" s="458">
        <v>22</v>
      </c>
      <c r="B29" s="459" t="s">
        <v>25</v>
      </c>
      <c r="C29" s="460">
        <v>293.34699999999998</v>
      </c>
      <c r="D29" s="460">
        <v>38.176000000000002</v>
      </c>
      <c r="E29" s="460"/>
      <c r="F29" s="460">
        <v>0.40200000000000002</v>
      </c>
      <c r="G29" s="460">
        <v>12.010999999999999</v>
      </c>
      <c r="H29" s="460">
        <v>458.774</v>
      </c>
      <c r="I29" s="460">
        <v>0.24399999999999999</v>
      </c>
      <c r="J29" s="460"/>
      <c r="K29" s="460"/>
      <c r="L29" s="460"/>
      <c r="M29" s="460"/>
      <c r="N29" s="460"/>
      <c r="O29" s="460"/>
      <c r="P29" s="460">
        <v>2.92</v>
      </c>
      <c r="Q29" s="460">
        <v>805.87300000000005</v>
      </c>
    </row>
    <row r="30" spans="1:17">
      <c r="A30" s="458">
        <v>23</v>
      </c>
      <c r="B30" s="459" t="s">
        <v>26</v>
      </c>
      <c r="C30" s="460">
        <v>4401.2269999999999</v>
      </c>
      <c r="D30" s="460">
        <v>20.018000000000001</v>
      </c>
      <c r="E30" s="460"/>
      <c r="F30" s="460"/>
      <c r="G30" s="460"/>
      <c r="H30" s="460">
        <v>3.3050000000000002</v>
      </c>
      <c r="I30" s="460">
        <v>4.24</v>
      </c>
      <c r="J30" s="460"/>
      <c r="K30" s="460"/>
      <c r="L30" s="460"/>
      <c r="M30" s="460"/>
      <c r="N30" s="460"/>
      <c r="O30" s="460"/>
      <c r="P30" s="460"/>
      <c r="Q30" s="460">
        <v>4428.79</v>
      </c>
    </row>
    <row r="31" spans="1:17">
      <c r="A31" s="458">
        <v>24</v>
      </c>
      <c r="B31" s="459" t="s">
        <v>27</v>
      </c>
      <c r="C31" s="460">
        <v>3.504</v>
      </c>
      <c r="D31" s="460"/>
      <c r="E31" s="460"/>
      <c r="F31" s="460"/>
      <c r="G31" s="460"/>
      <c r="H31" s="460"/>
      <c r="I31" s="460"/>
      <c r="J31" s="460"/>
      <c r="K31" s="460"/>
      <c r="L31" s="460"/>
      <c r="M31" s="460"/>
      <c r="N31" s="460"/>
      <c r="O31" s="460"/>
      <c r="P31" s="460"/>
      <c r="Q31" s="460">
        <v>3.504</v>
      </c>
    </row>
    <row r="32" spans="1:17">
      <c r="A32" s="453" t="s">
        <v>28</v>
      </c>
      <c r="B32" s="454" t="s">
        <v>29</v>
      </c>
      <c r="C32" s="455"/>
      <c r="D32" s="456"/>
      <c r="E32" s="456"/>
      <c r="F32" s="456"/>
      <c r="G32" s="456"/>
      <c r="H32" s="456"/>
      <c r="I32" s="456"/>
      <c r="J32" s="456"/>
      <c r="K32" s="456"/>
      <c r="L32" s="456"/>
      <c r="M32" s="456"/>
      <c r="N32" s="456"/>
      <c r="O32" s="456"/>
      <c r="P32" s="456"/>
      <c r="Q32" s="457"/>
    </row>
    <row r="33" spans="1:17">
      <c r="A33" s="458">
        <v>25</v>
      </c>
      <c r="B33" s="459" t="s">
        <v>16</v>
      </c>
      <c r="C33" s="460">
        <v>95875.875</v>
      </c>
      <c r="D33" s="460">
        <v>3196.0650000000001</v>
      </c>
      <c r="E33" s="460">
        <v>3850.4670000000001</v>
      </c>
      <c r="F33" s="460">
        <v>1372.28</v>
      </c>
      <c r="G33" s="460">
        <v>395.596</v>
      </c>
      <c r="H33" s="460">
        <v>1331.8320000000001</v>
      </c>
      <c r="I33" s="460">
        <v>226.92099999999999</v>
      </c>
      <c r="J33" s="460"/>
      <c r="K33" s="460"/>
      <c r="L33" s="460">
        <v>24</v>
      </c>
      <c r="M33" s="460"/>
      <c r="N33" s="460"/>
      <c r="O33" s="460">
        <v>10.145</v>
      </c>
      <c r="P33" s="460">
        <v>149.84100000000001</v>
      </c>
      <c r="Q33" s="460">
        <v>106433.022</v>
      </c>
    </row>
    <row r="34" spans="1:17">
      <c r="A34" s="458">
        <v>26</v>
      </c>
      <c r="B34" s="459" t="s">
        <v>17</v>
      </c>
      <c r="C34" s="460">
        <v>24034.145</v>
      </c>
      <c r="D34" s="460">
        <v>902.72299999999996</v>
      </c>
      <c r="E34" s="460">
        <v>1667.848</v>
      </c>
      <c r="F34" s="460">
        <v>346.05200000000002</v>
      </c>
      <c r="G34" s="460">
        <v>32.948</v>
      </c>
      <c r="H34" s="460">
        <v>247.79499999999999</v>
      </c>
      <c r="I34" s="460"/>
      <c r="J34" s="460"/>
      <c r="K34" s="460"/>
      <c r="L34" s="460"/>
      <c r="M34" s="460"/>
      <c r="N34" s="460"/>
      <c r="O34" s="460"/>
      <c r="P34" s="460"/>
      <c r="Q34" s="460">
        <v>27231.510999999999</v>
      </c>
    </row>
    <row r="35" spans="1:17">
      <c r="A35" s="458">
        <v>27</v>
      </c>
      <c r="B35" s="459" t="s">
        <v>18</v>
      </c>
      <c r="C35" s="460">
        <v>71841.73</v>
      </c>
      <c r="D35" s="460">
        <v>2293.3420000000001</v>
      </c>
      <c r="E35" s="460">
        <v>2182.6179999999999</v>
      </c>
      <c r="F35" s="460">
        <v>1026.2280000000001</v>
      </c>
      <c r="G35" s="460">
        <v>362.649</v>
      </c>
      <c r="H35" s="460">
        <v>1084.037</v>
      </c>
      <c r="I35" s="460">
        <v>226.92099999999999</v>
      </c>
      <c r="J35" s="460"/>
      <c r="K35" s="460"/>
      <c r="L35" s="460">
        <v>24</v>
      </c>
      <c r="M35" s="460"/>
      <c r="N35" s="460"/>
      <c r="O35" s="460">
        <v>10.145</v>
      </c>
      <c r="P35" s="460">
        <v>149.84100000000001</v>
      </c>
      <c r="Q35" s="460">
        <v>79201.510999999999</v>
      </c>
    </row>
    <row r="36" spans="1:17">
      <c r="A36" s="458">
        <v>28</v>
      </c>
      <c r="B36" s="459" t="s">
        <v>19</v>
      </c>
      <c r="C36" s="460">
        <v>59385.887999999999</v>
      </c>
      <c r="D36" s="460">
        <v>1879.5139999999999</v>
      </c>
      <c r="E36" s="460">
        <v>2809.826</v>
      </c>
      <c r="F36" s="460">
        <v>662.48800000000006</v>
      </c>
      <c r="G36" s="460">
        <v>220.518</v>
      </c>
      <c r="H36" s="460">
        <v>220.35300000000001</v>
      </c>
      <c r="I36" s="460"/>
      <c r="J36" s="460"/>
      <c r="K36" s="460"/>
      <c r="L36" s="460"/>
      <c r="M36" s="460"/>
      <c r="N36" s="460"/>
      <c r="O36" s="460"/>
      <c r="P36" s="460">
        <v>601.15300000000002</v>
      </c>
      <c r="Q36" s="460">
        <v>65779.739000000001</v>
      </c>
    </row>
    <row r="37" spans="1:17">
      <c r="A37" s="458">
        <v>29</v>
      </c>
      <c r="B37" s="459" t="s">
        <v>17</v>
      </c>
      <c r="C37" s="460">
        <v>26137.272000000001</v>
      </c>
      <c r="D37" s="460">
        <v>183.22200000000001</v>
      </c>
      <c r="E37" s="460">
        <v>1009.3920000000001</v>
      </c>
      <c r="F37" s="460">
        <v>139.05699999999999</v>
      </c>
      <c r="G37" s="460">
        <v>79.894999999999996</v>
      </c>
      <c r="H37" s="460">
        <v>126.248</v>
      </c>
      <c r="I37" s="460"/>
      <c r="J37" s="460"/>
      <c r="K37" s="460"/>
      <c r="L37" s="460"/>
      <c r="M37" s="460"/>
      <c r="N37" s="460"/>
      <c r="O37" s="460"/>
      <c r="P37" s="460"/>
      <c r="Q37" s="460">
        <v>27675.085999999999</v>
      </c>
    </row>
    <row r="38" spans="1:17">
      <c r="A38" s="458">
        <v>30</v>
      </c>
      <c r="B38" s="459" t="s">
        <v>18</v>
      </c>
      <c r="C38" s="460">
        <v>33248.616000000002</v>
      </c>
      <c r="D38" s="460">
        <v>1696.2919999999999</v>
      </c>
      <c r="E38" s="460">
        <v>1800.434</v>
      </c>
      <c r="F38" s="460">
        <v>523.43100000000004</v>
      </c>
      <c r="G38" s="460">
        <v>140.62299999999999</v>
      </c>
      <c r="H38" s="460">
        <v>94.105000000000004</v>
      </c>
      <c r="I38" s="460"/>
      <c r="J38" s="460"/>
      <c r="K38" s="460"/>
      <c r="L38" s="460"/>
      <c r="M38" s="460"/>
      <c r="N38" s="460"/>
      <c r="O38" s="460"/>
      <c r="P38" s="460">
        <v>601.15300000000002</v>
      </c>
      <c r="Q38" s="460">
        <v>38104.652999999998</v>
      </c>
    </row>
    <row r="39" spans="1:17">
      <c r="A39" s="458">
        <v>31</v>
      </c>
      <c r="B39" s="459" t="s">
        <v>20</v>
      </c>
      <c r="C39" s="460">
        <v>2823.5309999999999</v>
      </c>
      <c r="D39" s="460">
        <v>237.76900000000001</v>
      </c>
      <c r="E39" s="460">
        <v>689.94</v>
      </c>
      <c r="F39" s="460">
        <v>102.852</v>
      </c>
      <c r="G39" s="460">
        <v>395.387</v>
      </c>
      <c r="H39" s="460">
        <v>237.876</v>
      </c>
      <c r="I39" s="460">
        <v>202.315</v>
      </c>
      <c r="J39" s="460"/>
      <c r="K39" s="460"/>
      <c r="L39" s="460"/>
      <c r="M39" s="460"/>
      <c r="N39" s="460"/>
      <c r="O39" s="460">
        <v>12.39</v>
      </c>
      <c r="P39" s="460">
        <v>9.3659999999999997</v>
      </c>
      <c r="Q39" s="460">
        <v>4711.4269999999997</v>
      </c>
    </row>
    <row r="40" spans="1:17">
      <c r="A40" s="458">
        <v>32</v>
      </c>
      <c r="B40" s="459" t="s">
        <v>17</v>
      </c>
      <c r="C40" s="460">
        <v>720.87900000000002</v>
      </c>
      <c r="D40" s="460">
        <v>119.52200000000001</v>
      </c>
      <c r="E40" s="460">
        <v>429.43400000000003</v>
      </c>
      <c r="F40" s="460">
        <v>47.91</v>
      </c>
      <c r="G40" s="460">
        <v>272.74299999999999</v>
      </c>
      <c r="H40" s="460">
        <v>162.91399999999999</v>
      </c>
      <c r="I40" s="460"/>
      <c r="J40" s="460"/>
      <c r="K40" s="460"/>
      <c r="L40" s="460"/>
      <c r="M40" s="460"/>
      <c r="N40" s="460"/>
      <c r="O40" s="460">
        <v>12.39</v>
      </c>
      <c r="P40" s="460">
        <v>9.3659999999999997</v>
      </c>
      <c r="Q40" s="460">
        <v>1775.1590000000001</v>
      </c>
    </row>
    <row r="41" spans="1:17">
      <c r="A41" s="458">
        <v>33</v>
      </c>
      <c r="B41" s="459" t="s">
        <v>18</v>
      </c>
      <c r="C41" s="460">
        <v>2102.652</v>
      </c>
      <c r="D41" s="460">
        <v>118.246</v>
      </c>
      <c r="E41" s="460">
        <v>260.50599999999997</v>
      </c>
      <c r="F41" s="460">
        <v>54.942</v>
      </c>
      <c r="G41" s="460">
        <v>122.64400000000001</v>
      </c>
      <c r="H41" s="460">
        <v>74.962000000000003</v>
      </c>
      <c r="I41" s="460">
        <v>202.315</v>
      </c>
      <c r="J41" s="460"/>
      <c r="K41" s="460"/>
      <c r="L41" s="460"/>
      <c r="M41" s="460"/>
      <c r="N41" s="460"/>
      <c r="O41" s="460"/>
      <c r="P41" s="460"/>
      <c r="Q41" s="460">
        <v>2936.268</v>
      </c>
    </row>
    <row r="42" spans="1:17">
      <c r="A42" s="458">
        <v>34</v>
      </c>
      <c r="B42" s="459" t="s">
        <v>21</v>
      </c>
      <c r="C42" s="460">
        <v>158085.29399999999</v>
      </c>
      <c r="D42" s="460">
        <v>5313.348</v>
      </c>
      <c r="E42" s="460">
        <v>7350.2340000000004</v>
      </c>
      <c r="F42" s="460">
        <v>2137.62</v>
      </c>
      <c r="G42" s="460">
        <v>1011.502</v>
      </c>
      <c r="H42" s="460">
        <v>1790.0609999999999</v>
      </c>
      <c r="I42" s="460">
        <v>429.23599999999999</v>
      </c>
      <c r="J42" s="460"/>
      <c r="K42" s="460"/>
      <c r="L42" s="460">
        <v>24</v>
      </c>
      <c r="M42" s="460"/>
      <c r="N42" s="460"/>
      <c r="O42" s="460">
        <v>22.535</v>
      </c>
      <c r="P42" s="460">
        <v>760.36</v>
      </c>
      <c r="Q42" s="460">
        <v>176924.18900000001</v>
      </c>
    </row>
    <row r="43" spans="1:17" ht="13.5">
      <c r="A43" s="458">
        <v>35</v>
      </c>
      <c r="B43" s="461" t="s">
        <v>30</v>
      </c>
      <c r="C43" s="460"/>
      <c r="D43" s="460"/>
      <c r="E43" s="460"/>
      <c r="F43" s="460"/>
      <c r="G43" s="460"/>
      <c r="H43" s="460"/>
      <c r="I43" s="460"/>
      <c r="J43" s="460"/>
      <c r="K43" s="460"/>
      <c r="L43" s="460"/>
      <c r="M43" s="460"/>
      <c r="N43" s="460"/>
      <c r="O43" s="460"/>
      <c r="P43" s="460"/>
      <c r="Q43" s="460"/>
    </row>
    <row r="44" spans="1:17">
      <c r="A44" s="458">
        <v>36</v>
      </c>
      <c r="B44" s="459" t="s">
        <v>25</v>
      </c>
      <c r="C44" s="460">
        <v>150772.75899999999</v>
      </c>
      <c r="D44" s="460">
        <v>5070.3580000000002</v>
      </c>
      <c r="E44" s="460">
        <v>7291.9650000000001</v>
      </c>
      <c r="F44" s="460">
        <v>1948.0409999999999</v>
      </c>
      <c r="G44" s="460">
        <v>1010.5</v>
      </c>
      <c r="H44" s="460">
        <v>1790.0609999999999</v>
      </c>
      <c r="I44" s="460">
        <v>422.31799999999998</v>
      </c>
      <c r="J44" s="460"/>
      <c r="K44" s="460"/>
      <c r="L44" s="460">
        <v>12</v>
      </c>
      <c r="M44" s="460"/>
      <c r="N44" s="460"/>
      <c r="O44" s="460">
        <v>22.535</v>
      </c>
      <c r="P44" s="460">
        <v>730.54499999999996</v>
      </c>
      <c r="Q44" s="460">
        <v>169071.08199999999</v>
      </c>
    </row>
    <row r="45" spans="1:17">
      <c r="A45" s="458">
        <v>37</v>
      </c>
      <c r="B45" s="459" t="s">
        <v>26</v>
      </c>
      <c r="C45" s="460">
        <v>7312.5339999999997</v>
      </c>
      <c r="D45" s="460">
        <v>242.989</v>
      </c>
      <c r="E45" s="460">
        <v>58.268999999999998</v>
      </c>
      <c r="F45" s="460">
        <v>182.07599999999999</v>
      </c>
      <c r="G45" s="460">
        <v>1.002</v>
      </c>
      <c r="H45" s="460"/>
      <c r="I45" s="460">
        <v>6.9180000000000001</v>
      </c>
      <c r="J45" s="460"/>
      <c r="K45" s="460"/>
      <c r="L45" s="460">
        <v>12</v>
      </c>
      <c r="M45" s="460"/>
      <c r="N45" s="460"/>
      <c r="O45" s="460"/>
      <c r="P45" s="460">
        <v>29.815000000000001</v>
      </c>
      <c r="Q45" s="460">
        <v>7845.6040000000003</v>
      </c>
    </row>
    <row r="46" spans="1:17">
      <c r="A46" s="458">
        <v>38</v>
      </c>
      <c r="B46" s="459" t="s">
        <v>27</v>
      </c>
      <c r="C46" s="460"/>
      <c r="D46" s="460"/>
      <c r="E46" s="460"/>
      <c r="F46" s="460">
        <v>7.5030000000000001</v>
      </c>
      <c r="G46" s="460"/>
      <c r="H46" s="460"/>
      <c r="I46" s="460"/>
      <c r="J46" s="460"/>
      <c r="K46" s="460"/>
      <c r="L46" s="460"/>
      <c r="M46" s="460"/>
      <c r="N46" s="460"/>
      <c r="O46" s="460"/>
      <c r="P46" s="460"/>
      <c r="Q46" s="460">
        <v>7.5030000000000001</v>
      </c>
    </row>
    <row r="47" spans="1:17">
      <c r="A47" s="462"/>
    </row>
  </sheetData>
  <phoneticPr fontId="71" type="noConversion"/>
  <pageMargins left="0.78740157480314965" right="0.59055118110236227" top="0.98425196850393704" bottom="0.39370078740157483" header="0.31496062992125984" footer="0.31496062992125984"/>
  <pageSetup paperSize="8" scale="8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2:P48"/>
  <sheetViews>
    <sheetView workbookViewId="0">
      <pane xSplit="2" ySplit="6" topLeftCell="C7" activePane="bottomRight" state="frozen"/>
      <selection activeCell="A9" sqref="A9:D9"/>
      <selection pane="topRight" activeCell="A9" sqref="A9:D9"/>
      <selection pane="bottomLeft" activeCell="A9" sqref="A9:D9"/>
      <selection pane="bottomRight" activeCell="A9" sqref="A9:D9"/>
    </sheetView>
  </sheetViews>
  <sheetFormatPr defaultRowHeight="12.75"/>
  <cols>
    <col min="1" max="1" width="5.85546875" style="445" customWidth="1"/>
    <col min="2" max="2" width="42.28515625" style="445" customWidth="1"/>
    <col min="3" max="9" width="11.7109375" style="445" customWidth="1"/>
    <col min="10" max="10" width="14.7109375" style="445" customWidth="1"/>
    <col min="11" max="13" width="11.7109375" style="445" customWidth="1"/>
    <col min="14" max="16" width="14.7109375" style="445" customWidth="1"/>
    <col min="17" max="16384" width="9.140625" style="445"/>
  </cols>
  <sheetData>
    <row r="2" spans="1:16" ht="18.75">
      <c r="A2" s="446" t="s">
        <v>32</v>
      </c>
      <c r="B2" s="447"/>
      <c r="C2" s="447"/>
      <c r="D2" s="447"/>
      <c r="E2" s="447"/>
      <c r="F2" s="447"/>
      <c r="G2" s="447"/>
      <c r="H2" s="447"/>
      <c r="I2" s="447"/>
      <c r="J2" s="447"/>
      <c r="K2" s="463"/>
      <c r="L2" s="463"/>
      <c r="M2" s="463"/>
      <c r="N2" s="463"/>
      <c r="O2" s="463"/>
      <c r="P2" s="463"/>
    </row>
    <row r="3" spans="1:16" ht="18.75">
      <c r="A3" s="447" t="s">
        <v>33</v>
      </c>
      <c r="B3" s="447"/>
      <c r="C3" s="447"/>
      <c r="D3" s="447"/>
      <c r="E3" s="447"/>
      <c r="F3" s="447"/>
      <c r="G3" s="447"/>
      <c r="H3" s="447"/>
      <c r="I3" s="447"/>
      <c r="J3" s="447"/>
      <c r="K3" s="463"/>
      <c r="L3" s="463"/>
      <c r="M3" s="463"/>
      <c r="N3" s="463"/>
      <c r="O3" s="463"/>
      <c r="P3" s="463"/>
    </row>
    <row r="4" spans="1:16" ht="15.75">
      <c r="A4" s="448"/>
      <c r="O4" s="464"/>
      <c r="P4" s="464"/>
    </row>
    <row r="5" spans="1:16" ht="18.75">
      <c r="A5" s="465"/>
      <c r="B5" s="466"/>
      <c r="C5" s="502" t="s">
        <v>126</v>
      </c>
      <c r="D5" s="502"/>
      <c r="E5" s="502"/>
      <c r="F5" s="502"/>
      <c r="G5" s="502"/>
      <c r="H5" s="502"/>
      <c r="I5" s="502"/>
      <c r="J5" s="502"/>
      <c r="K5" s="502" t="s">
        <v>98</v>
      </c>
      <c r="L5" s="502"/>
      <c r="M5" s="502"/>
      <c r="N5" s="502"/>
      <c r="O5" s="503" t="s">
        <v>12</v>
      </c>
      <c r="P5" s="503" t="s">
        <v>13</v>
      </c>
    </row>
    <row r="6" spans="1:16" s="452" customFormat="1" ht="37.5">
      <c r="A6" s="449" t="s">
        <v>10</v>
      </c>
      <c r="B6" s="449" t="s">
        <v>11</v>
      </c>
      <c r="C6" s="450" t="s">
        <v>98</v>
      </c>
      <c r="D6" s="450" t="s">
        <v>99</v>
      </c>
      <c r="E6" s="450" t="s">
        <v>100</v>
      </c>
      <c r="F6" s="450" t="s">
        <v>101</v>
      </c>
      <c r="G6" s="450" t="s">
        <v>102</v>
      </c>
      <c r="H6" s="450" t="s">
        <v>130</v>
      </c>
      <c r="I6" s="451" t="s">
        <v>12</v>
      </c>
      <c r="J6" s="450" t="s">
        <v>13</v>
      </c>
      <c r="K6" s="450" t="s">
        <v>102</v>
      </c>
      <c r="L6" s="450" t="s">
        <v>147</v>
      </c>
      <c r="M6" s="451" t="s">
        <v>12</v>
      </c>
      <c r="N6" s="450" t="s">
        <v>13</v>
      </c>
      <c r="O6" s="503"/>
      <c r="P6" s="503"/>
    </row>
    <row r="7" spans="1:16">
      <c r="A7" s="453" t="s">
        <v>14</v>
      </c>
      <c r="B7" s="454" t="s">
        <v>15</v>
      </c>
      <c r="C7" s="455"/>
      <c r="D7" s="456"/>
      <c r="E7" s="456"/>
      <c r="F7" s="456"/>
      <c r="G7" s="456"/>
      <c r="H7" s="456"/>
      <c r="I7" s="456"/>
      <c r="J7" s="456"/>
      <c r="K7" s="456"/>
      <c r="L7" s="456"/>
      <c r="M7" s="456"/>
      <c r="N7" s="456"/>
      <c r="O7" s="456"/>
      <c r="P7" s="457">
        <v>0</v>
      </c>
    </row>
    <row r="8" spans="1:16">
      <c r="A8" s="458">
        <v>1</v>
      </c>
      <c r="B8" s="459" t="s">
        <v>16</v>
      </c>
      <c r="C8" s="460">
        <v>774.31500000000005</v>
      </c>
      <c r="D8" s="460">
        <v>533.72900000000004</v>
      </c>
      <c r="E8" s="460">
        <v>197.988</v>
      </c>
      <c r="F8" s="460">
        <v>6.0000000000000001E-3</v>
      </c>
      <c r="G8" s="460">
        <v>6.2149999999999999</v>
      </c>
      <c r="H8" s="460">
        <v>0.94</v>
      </c>
      <c r="I8" s="460">
        <v>21.303000000000001</v>
      </c>
      <c r="J8" s="460">
        <v>1534.4960000000001</v>
      </c>
      <c r="K8" s="460">
        <v>13.984999999999999</v>
      </c>
      <c r="L8" s="460"/>
      <c r="M8" s="460">
        <v>733.053</v>
      </c>
      <c r="N8" s="460">
        <v>747.03899999999999</v>
      </c>
      <c r="O8" s="460">
        <v>31.052</v>
      </c>
      <c r="P8" s="460">
        <v>289843.147</v>
      </c>
    </row>
    <row r="9" spans="1:16">
      <c r="A9" s="458">
        <v>2</v>
      </c>
      <c r="B9" s="459" t="s">
        <v>17</v>
      </c>
      <c r="C9" s="460">
        <v>232.85599999999999</v>
      </c>
      <c r="D9" s="460">
        <v>28.303999999999998</v>
      </c>
      <c r="E9" s="460">
        <v>29.738</v>
      </c>
      <c r="F9" s="460"/>
      <c r="G9" s="460"/>
      <c r="H9" s="460"/>
      <c r="I9" s="460"/>
      <c r="J9" s="460">
        <v>290.899</v>
      </c>
      <c r="K9" s="460"/>
      <c r="L9" s="460"/>
      <c r="M9" s="460">
        <v>366.51400000000001</v>
      </c>
      <c r="N9" s="460">
        <v>366.51400000000001</v>
      </c>
      <c r="O9" s="460"/>
      <c r="P9" s="460">
        <v>199027.24</v>
      </c>
    </row>
    <row r="10" spans="1:16">
      <c r="A10" s="458">
        <v>3</v>
      </c>
      <c r="B10" s="459" t="s">
        <v>18</v>
      </c>
      <c r="C10" s="460">
        <v>541.45899999999995</v>
      </c>
      <c r="D10" s="460">
        <v>505.42500000000001</v>
      </c>
      <c r="E10" s="460">
        <v>168.25</v>
      </c>
      <c r="F10" s="460">
        <v>6.0000000000000001E-3</v>
      </c>
      <c r="G10" s="460">
        <v>6.2149999999999999</v>
      </c>
      <c r="H10" s="460">
        <v>0.94</v>
      </c>
      <c r="I10" s="460">
        <v>21.303000000000001</v>
      </c>
      <c r="J10" s="460">
        <v>1243.597</v>
      </c>
      <c r="K10" s="460">
        <v>13.984999999999999</v>
      </c>
      <c r="L10" s="460"/>
      <c r="M10" s="460">
        <v>366.53899999999999</v>
      </c>
      <c r="N10" s="460">
        <v>380.524</v>
      </c>
      <c r="O10" s="460">
        <v>31.052</v>
      </c>
      <c r="P10" s="460">
        <v>90815.906000000003</v>
      </c>
    </row>
    <row r="11" spans="1:16">
      <c r="A11" s="458">
        <v>4</v>
      </c>
      <c r="B11" s="459" t="s">
        <v>19</v>
      </c>
      <c r="C11" s="460">
        <v>213.99299999999999</v>
      </c>
      <c r="D11" s="460">
        <v>396.07100000000003</v>
      </c>
      <c r="E11" s="460">
        <v>225.88900000000001</v>
      </c>
      <c r="F11" s="460">
        <v>15.901999999999999</v>
      </c>
      <c r="G11" s="460">
        <v>12.685</v>
      </c>
      <c r="H11" s="460">
        <v>21.928000000000001</v>
      </c>
      <c r="I11" s="460">
        <v>79.039000000000001</v>
      </c>
      <c r="J11" s="460">
        <v>965.50599999999997</v>
      </c>
      <c r="K11" s="460">
        <v>16.756</v>
      </c>
      <c r="L11" s="460"/>
      <c r="M11" s="460">
        <v>178.85</v>
      </c>
      <c r="N11" s="460">
        <v>195.60599999999999</v>
      </c>
      <c r="O11" s="460">
        <v>18.292000000000002</v>
      </c>
      <c r="P11" s="460">
        <v>154672.163</v>
      </c>
    </row>
    <row r="12" spans="1:16">
      <c r="A12" s="458">
        <v>5</v>
      </c>
      <c r="B12" s="459" t="s">
        <v>17</v>
      </c>
      <c r="C12" s="460">
        <v>88.713999999999999</v>
      </c>
      <c r="D12" s="460">
        <v>46.877000000000002</v>
      </c>
      <c r="E12" s="460">
        <v>17.585999999999999</v>
      </c>
      <c r="F12" s="460"/>
      <c r="G12" s="460"/>
      <c r="H12" s="460">
        <v>2.1000000000000001E-2</v>
      </c>
      <c r="I12" s="460">
        <v>1.0999999999999999E-2</v>
      </c>
      <c r="J12" s="460">
        <v>153.209</v>
      </c>
      <c r="K12" s="460">
        <v>4.6459999999999999</v>
      </c>
      <c r="L12" s="460"/>
      <c r="M12" s="460">
        <v>6.2E-2</v>
      </c>
      <c r="N12" s="460">
        <v>4.7069999999999999</v>
      </c>
      <c r="O12" s="460"/>
      <c r="P12" s="460">
        <v>105039.32799999999</v>
      </c>
    </row>
    <row r="13" spans="1:16">
      <c r="A13" s="458">
        <v>6</v>
      </c>
      <c r="B13" s="459" t="s">
        <v>18</v>
      </c>
      <c r="C13" s="460">
        <v>125.279</v>
      </c>
      <c r="D13" s="460">
        <v>349.19400000000002</v>
      </c>
      <c r="E13" s="460">
        <v>208.303</v>
      </c>
      <c r="F13" s="460">
        <v>15.901999999999999</v>
      </c>
      <c r="G13" s="460">
        <v>12.685</v>
      </c>
      <c r="H13" s="460">
        <v>21.907</v>
      </c>
      <c r="I13" s="460">
        <v>79.028000000000006</v>
      </c>
      <c r="J13" s="460">
        <v>812.298</v>
      </c>
      <c r="K13" s="460">
        <v>12.11</v>
      </c>
      <c r="L13" s="460"/>
      <c r="M13" s="460">
        <v>178.78800000000001</v>
      </c>
      <c r="N13" s="460">
        <v>190.898</v>
      </c>
      <c r="O13" s="460">
        <v>18.292000000000002</v>
      </c>
      <c r="P13" s="460">
        <v>49632.834999999999</v>
      </c>
    </row>
    <row r="14" spans="1:16">
      <c r="A14" s="458">
        <v>7</v>
      </c>
      <c r="B14" s="459" t="s">
        <v>20</v>
      </c>
      <c r="C14" s="460">
        <v>510.54199999999997</v>
      </c>
      <c r="D14" s="460">
        <v>171.28299999999999</v>
      </c>
      <c r="E14" s="460">
        <v>58.994</v>
      </c>
      <c r="F14" s="460">
        <v>3.2000000000000001E-2</v>
      </c>
      <c r="G14" s="460">
        <v>14.755000000000001</v>
      </c>
      <c r="H14" s="460">
        <v>10.64</v>
      </c>
      <c r="I14" s="460">
        <v>1.7749999999999999</v>
      </c>
      <c r="J14" s="460">
        <v>768.02200000000005</v>
      </c>
      <c r="K14" s="460">
        <v>3.2290000000000001</v>
      </c>
      <c r="L14" s="460"/>
      <c r="M14" s="460">
        <v>401.029</v>
      </c>
      <c r="N14" s="460">
        <v>404.25799999999998</v>
      </c>
      <c r="O14" s="460">
        <v>32.238</v>
      </c>
      <c r="P14" s="460">
        <v>150973.18700000001</v>
      </c>
    </row>
    <row r="15" spans="1:16">
      <c r="A15" s="458">
        <v>8</v>
      </c>
      <c r="B15" s="459" t="s">
        <v>17</v>
      </c>
      <c r="C15" s="460">
        <v>286.017</v>
      </c>
      <c r="D15" s="460">
        <v>119.42400000000001</v>
      </c>
      <c r="E15" s="460">
        <v>24.074000000000002</v>
      </c>
      <c r="F15" s="460">
        <v>3.2000000000000001E-2</v>
      </c>
      <c r="G15" s="460"/>
      <c r="H15" s="460">
        <v>10.64</v>
      </c>
      <c r="I15" s="460">
        <v>1.7749999999999999</v>
      </c>
      <c r="J15" s="460">
        <v>441.96199999999999</v>
      </c>
      <c r="K15" s="460"/>
      <c r="L15" s="460"/>
      <c r="M15" s="460">
        <v>173.791</v>
      </c>
      <c r="N15" s="460">
        <v>173.791</v>
      </c>
      <c r="O15" s="460">
        <v>24.562000000000001</v>
      </c>
      <c r="P15" s="460">
        <v>51098.821000000004</v>
      </c>
    </row>
    <row r="16" spans="1:16">
      <c r="A16" s="458">
        <v>9</v>
      </c>
      <c r="B16" s="459" t="s">
        <v>18</v>
      </c>
      <c r="C16" s="460">
        <v>224.52500000000001</v>
      </c>
      <c r="D16" s="460">
        <v>51.859000000000002</v>
      </c>
      <c r="E16" s="460">
        <v>34.92</v>
      </c>
      <c r="F16" s="460"/>
      <c r="G16" s="460">
        <v>14.755000000000001</v>
      </c>
      <c r="H16" s="460"/>
      <c r="I16" s="460"/>
      <c r="J16" s="460">
        <v>326.06</v>
      </c>
      <c r="K16" s="460">
        <v>3.2290000000000001</v>
      </c>
      <c r="L16" s="460"/>
      <c r="M16" s="460">
        <v>227.238</v>
      </c>
      <c r="N16" s="460">
        <v>230.46700000000001</v>
      </c>
      <c r="O16" s="460">
        <v>7.6760000000000002</v>
      </c>
      <c r="P16" s="460">
        <v>99874.365999999995</v>
      </c>
    </row>
    <row r="17" spans="1:16">
      <c r="A17" s="458">
        <v>10</v>
      </c>
      <c r="B17" s="459" t="s">
        <v>21</v>
      </c>
      <c r="C17" s="460">
        <v>1498.85</v>
      </c>
      <c r="D17" s="460">
        <v>1101.0830000000001</v>
      </c>
      <c r="E17" s="460">
        <v>482.87099999999998</v>
      </c>
      <c r="F17" s="460">
        <v>15.939</v>
      </c>
      <c r="G17" s="460">
        <v>33.655000000000001</v>
      </c>
      <c r="H17" s="460">
        <v>33.508000000000003</v>
      </c>
      <c r="I17" s="460">
        <v>102.11799999999999</v>
      </c>
      <c r="J17" s="460">
        <v>3268.0239999999999</v>
      </c>
      <c r="K17" s="460">
        <v>33.970999999999997</v>
      </c>
      <c r="L17" s="460"/>
      <c r="M17" s="460">
        <v>1312.932</v>
      </c>
      <c r="N17" s="460">
        <v>1346.902</v>
      </c>
      <c r="O17" s="460">
        <v>81.581999999999994</v>
      </c>
      <c r="P17" s="460">
        <v>595488.49600000004</v>
      </c>
    </row>
    <row r="18" spans="1:16">
      <c r="A18" s="453" t="s">
        <v>22</v>
      </c>
      <c r="B18" s="454" t="s">
        <v>23</v>
      </c>
      <c r="C18" s="455"/>
      <c r="D18" s="456"/>
      <c r="E18" s="456"/>
      <c r="F18" s="456"/>
      <c r="G18" s="456"/>
      <c r="H18" s="456"/>
      <c r="I18" s="456"/>
      <c r="J18" s="456"/>
      <c r="K18" s="456"/>
      <c r="L18" s="456"/>
      <c r="M18" s="456"/>
      <c r="N18" s="456"/>
      <c r="O18" s="456"/>
      <c r="P18" s="457">
        <v>0</v>
      </c>
    </row>
    <row r="19" spans="1:16">
      <c r="A19" s="458">
        <v>11</v>
      </c>
      <c r="B19" s="459" t="s">
        <v>16</v>
      </c>
      <c r="C19" s="460">
        <v>13.37</v>
      </c>
      <c r="D19" s="460"/>
      <c r="E19" s="460"/>
      <c r="F19" s="460"/>
      <c r="G19" s="460">
        <v>0.13400000000000001</v>
      </c>
      <c r="H19" s="460"/>
      <c r="I19" s="460"/>
      <c r="J19" s="460">
        <v>13.504</v>
      </c>
      <c r="K19" s="460">
        <v>3.6389999999999998</v>
      </c>
      <c r="L19" s="460"/>
      <c r="M19" s="460"/>
      <c r="N19" s="460">
        <v>3.6389999999999998</v>
      </c>
      <c r="O19" s="460"/>
      <c r="P19" s="460">
        <v>3940.8870000000002</v>
      </c>
    </row>
    <row r="20" spans="1:16">
      <c r="A20" s="458">
        <v>12</v>
      </c>
      <c r="B20" s="459" t="s">
        <v>17</v>
      </c>
      <c r="C20" s="460"/>
      <c r="D20" s="460"/>
      <c r="E20" s="460"/>
      <c r="F20" s="460"/>
      <c r="G20" s="460"/>
      <c r="H20" s="460"/>
      <c r="I20" s="460"/>
      <c r="J20" s="460"/>
      <c r="K20" s="460"/>
      <c r="L20" s="460"/>
      <c r="M20" s="460"/>
      <c r="N20" s="460"/>
      <c r="O20" s="460"/>
      <c r="P20" s="460">
        <v>176.66399999999999</v>
      </c>
    </row>
    <row r="21" spans="1:16">
      <c r="A21" s="458">
        <v>13</v>
      </c>
      <c r="B21" s="459" t="s">
        <v>18</v>
      </c>
      <c r="C21" s="460">
        <v>13.37</v>
      </c>
      <c r="D21" s="460"/>
      <c r="E21" s="460"/>
      <c r="F21" s="460"/>
      <c r="G21" s="460">
        <v>0.13400000000000001</v>
      </c>
      <c r="H21" s="460"/>
      <c r="I21" s="460"/>
      <c r="J21" s="460">
        <v>13.504</v>
      </c>
      <c r="K21" s="460">
        <v>3.6389999999999998</v>
      </c>
      <c r="L21" s="460"/>
      <c r="M21" s="460"/>
      <c r="N21" s="460">
        <v>3.6389999999999998</v>
      </c>
      <c r="O21" s="460"/>
      <c r="P21" s="460">
        <v>3764.2220000000002</v>
      </c>
    </row>
    <row r="22" spans="1:16">
      <c r="A22" s="458">
        <v>14</v>
      </c>
      <c r="B22" s="459" t="s">
        <v>19</v>
      </c>
      <c r="C22" s="460"/>
      <c r="D22" s="460"/>
      <c r="E22" s="460"/>
      <c r="F22" s="460"/>
      <c r="G22" s="460"/>
      <c r="H22" s="460"/>
      <c r="I22" s="460">
        <v>4.0309999999999997</v>
      </c>
      <c r="J22" s="460">
        <v>4.0309999999999997</v>
      </c>
      <c r="K22" s="460"/>
      <c r="L22" s="460"/>
      <c r="M22" s="460"/>
      <c r="N22" s="460"/>
      <c r="O22" s="460">
        <v>1.704</v>
      </c>
      <c r="P22" s="460">
        <v>7222.1379999999999</v>
      </c>
    </row>
    <row r="23" spans="1:16">
      <c r="A23" s="458">
        <v>15</v>
      </c>
      <c r="B23" s="459" t="s">
        <v>17</v>
      </c>
      <c r="C23" s="460"/>
      <c r="D23" s="460"/>
      <c r="E23" s="460"/>
      <c r="F23" s="460"/>
      <c r="G23" s="460"/>
      <c r="H23" s="460"/>
      <c r="I23" s="460"/>
      <c r="J23" s="460"/>
      <c r="K23" s="460"/>
      <c r="L23" s="460"/>
      <c r="M23" s="460"/>
      <c r="N23" s="460"/>
      <c r="O23" s="460"/>
      <c r="P23" s="460">
        <v>3138.8209999999999</v>
      </c>
    </row>
    <row r="24" spans="1:16">
      <c r="A24" s="458">
        <v>16</v>
      </c>
      <c r="B24" s="459" t="s">
        <v>18</v>
      </c>
      <c r="C24" s="460"/>
      <c r="D24" s="460"/>
      <c r="E24" s="460"/>
      <c r="F24" s="460"/>
      <c r="G24" s="460"/>
      <c r="H24" s="460"/>
      <c r="I24" s="460">
        <v>4.0309999999999997</v>
      </c>
      <c r="J24" s="460">
        <v>4.0309999999999997</v>
      </c>
      <c r="K24" s="460"/>
      <c r="L24" s="460"/>
      <c r="M24" s="460"/>
      <c r="N24" s="460"/>
      <c r="O24" s="460">
        <v>1.704</v>
      </c>
      <c r="P24" s="460">
        <v>4083.3180000000002</v>
      </c>
    </row>
    <row r="25" spans="1:16">
      <c r="A25" s="458">
        <v>17</v>
      </c>
      <c r="B25" s="459" t="s">
        <v>20</v>
      </c>
      <c r="C25" s="460"/>
      <c r="D25" s="460"/>
      <c r="E25" s="460">
        <v>1.98</v>
      </c>
      <c r="F25" s="460"/>
      <c r="G25" s="460"/>
      <c r="H25" s="460"/>
      <c r="I25" s="460"/>
      <c r="J25" s="460">
        <v>1.98</v>
      </c>
      <c r="K25" s="460"/>
      <c r="L25" s="460"/>
      <c r="M25" s="460"/>
      <c r="N25" s="460"/>
      <c r="O25" s="460">
        <v>0.27700000000000002</v>
      </c>
      <c r="P25" s="460">
        <v>1946.0050000000001</v>
      </c>
    </row>
    <row r="26" spans="1:16">
      <c r="A26" s="458">
        <v>18</v>
      </c>
      <c r="B26" s="459" t="s">
        <v>17</v>
      </c>
      <c r="C26" s="460"/>
      <c r="D26" s="460"/>
      <c r="E26" s="460"/>
      <c r="F26" s="460"/>
      <c r="G26" s="460"/>
      <c r="H26" s="460"/>
      <c r="I26" s="460"/>
      <c r="J26" s="460"/>
      <c r="K26" s="460"/>
      <c r="L26" s="460"/>
      <c r="M26" s="460"/>
      <c r="N26" s="460"/>
      <c r="O26" s="460"/>
      <c r="P26" s="460">
        <v>1602.566</v>
      </c>
    </row>
    <row r="27" spans="1:16">
      <c r="A27" s="458">
        <v>19</v>
      </c>
      <c r="B27" s="459" t="s">
        <v>18</v>
      </c>
      <c r="C27" s="460"/>
      <c r="D27" s="460"/>
      <c r="E27" s="460">
        <v>1.98</v>
      </c>
      <c r="F27" s="460"/>
      <c r="G27" s="460"/>
      <c r="H27" s="460"/>
      <c r="I27" s="460"/>
      <c r="J27" s="460">
        <v>1.98</v>
      </c>
      <c r="K27" s="460"/>
      <c r="L27" s="460"/>
      <c r="M27" s="460"/>
      <c r="N27" s="460"/>
      <c r="O27" s="460">
        <v>0.27700000000000002</v>
      </c>
      <c r="P27" s="460">
        <v>343.43900000000002</v>
      </c>
    </row>
    <row r="28" spans="1:16">
      <c r="A28" s="458">
        <v>20</v>
      </c>
      <c r="B28" s="459" t="s">
        <v>21</v>
      </c>
      <c r="C28" s="460">
        <v>13.37</v>
      </c>
      <c r="D28" s="460"/>
      <c r="E28" s="460">
        <v>1.98</v>
      </c>
      <c r="F28" s="460"/>
      <c r="G28" s="460">
        <v>0.13400000000000001</v>
      </c>
      <c r="H28" s="460"/>
      <c r="I28" s="460">
        <v>4.0309999999999997</v>
      </c>
      <c r="J28" s="460">
        <v>19.515000000000001</v>
      </c>
      <c r="K28" s="460">
        <v>3.6389999999999998</v>
      </c>
      <c r="L28" s="460"/>
      <c r="M28" s="460"/>
      <c r="N28" s="460">
        <v>3.6389999999999998</v>
      </c>
      <c r="O28" s="460">
        <v>1.9810000000000001</v>
      </c>
      <c r="P28" s="460">
        <v>13109.031000000001</v>
      </c>
    </row>
    <row r="29" spans="1:16" ht="13.5">
      <c r="A29" s="458">
        <v>21</v>
      </c>
      <c r="B29" s="461" t="s">
        <v>24</v>
      </c>
      <c r="C29" s="460"/>
      <c r="D29" s="460"/>
      <c r="E29" s="460"/>
      <c r="F29" s="460"/>
      <c r="G29" s="460"/>
      <c r="H29" s="460"/>
      <c r="I29" s="460"/>
      <c r="J29" s="460"/>
      <c r="K29" s="460"/>
      <c r="L29" s="460"/>
      <c r="M29" s="460"/>
      <c r="N29" s="460"/>
      <c r="O29" s="460"/>
      <c r="P29" s="460">
        <v>0</v>
      </c>
    </row>
    <row r="30" spans="1:16">
      <c r="A30" s="458">
        <v>22</v>
      </c>
      <c r="B30" s="459" t="s">
        <v>25</v>
      </c>
      <c r="C30" s="460">
        <v>13.37</v>
      </c>
      <c r="D30" s="460"/>
      <c r="E30" s="460">
        <v>1.98</v>
      </c>
      <c r="F30" s="460"/>
      <c r="G30" s="460">
        <v>0.13400000000000001</v>
      </c>
      <c r="H30" s="460"/>
      <c r="I30" s="460">
        <v>4.0309999999999997</v>
      </c>
      <c r="J30" s="460">
        <v>19.515000000000001</v>
      </c>
      <c r="K30" s="460">
        <v>3.6389999999999998</v>
      </c>
      <c r="L30" s="460"/>
      <c r="M30" s="460"/>
      <c r="N30" s="460">
        <v>3.6389999999999998</v>
      </c>
      <c r="O30" s="460">
        <v>1.9810000000000001</v>
      </c>
      <c r="P30" s="460">
        <v>2056.1390000000001</v>
      </c>
    </row>
    <row r="31" spans="1:16">
      <c r="A31" s="458">
        <v>23</v>
      </c>
      <c r="B31" s="459" t="s">
        <v>26</v>
      </c>
      <c r="C31" s="460"/>
      <c r="D31" s="460"/>
      <c r="E31" s="460"/>
      <c r="F31" s="460"/>
      <c r="G31" s="460"/>
      <c r="H31" s="460"/>
      <c r="I31" s="460"/>
      <c r="J31" s="460"/>
      <c r="K31" s="460"/>
      <c r="L31" s="460"/>
      <c r="M31" s="460"/>
      <c r="N31" s="460"/>
      <c r="O31" s="460"/>
      <c r="P31" s="460">
        <v>10505.724</v>
      </c>
    </row>
    <row r="32" spans="1:16">
      <c r="A32" s="458">
        <v>24</v>
      </c>
      <c r="B32" s="459" t="s">
        <v>27</v>
      </c>
      <c r="C32" s="460"/>
      <c r="D32" s="460"/>
      <c r="E32" s="460"/>
      <c r="F32" s="460"/>
      <c r="G32" s="460"/>
      <c r="H32" s="460"/>
      <c r="I32" s="460"/>
      <c r="J32" s="460"/>
      <c r="K32" s="460"/>
      <c r="L32" s="460"/>
      <c r="M32" s="460"/>
      <c r="N32" s="460"/>
      <c r="O32" s="460"/>
      <c r="P32" s="460">
        <v>547.16700000000003</v>
      </c>
    </row>
    <row r="33" spans="1:16">
      <c r="A33" s="453" t="s">
        <v>28</v>
      </c>
      <c r="B33" s="454" t="s">
        <v>29</v>
      </c>
      <c r="C33" s="455"/>
      <c r="D33" s="456"/>
      <c r="E33" s="456"/>
      <c r="F33" s="456"/>
      <c r="G33" s="456"/>
      <c r="H33" s="456"/>
      <c r="I33" s="456"/>
      <c r="J33" s="456"/>
      <c r="K33" s="456"/>
      <c r="L33" s="456"/>
      <c r="M33" s="456"/>
      <c r="N33" s="456"/>
      <c r="O33" s="456"/>
      <c r="P33" s="457">
        <v>0</v>
      </c>
    </row>
    <row r="34" spans="1:16">
      <c r="A34" s="458">
        <v>25</v>
      </c>
      <c r="B34" s="459" t="s">
        <v>16</v>
      </c>
      <c r="C34" s="460">
        <v>108.376</v>
      </c>
      <c r="D34" s="460">
        <v>32.313000000000002</v>
      </c>
      <c r="E34" s="460">
        <v>378.66500000000002</v>
      </c>
      <c r="F34" s="460"/>
      <c r="G34" s="460">
        <v>4.6429999999999998</v>
      </c>
      <c r="H34" s="460"/>
      <c r="I34" s="460">
        <v>53.691000000000003</v>
      </c>
      <c r="J34" s="460">
        <v>577.68899999999996</v>
      </c>
      <c r="K34" s="460"/>
      <c r="L34" s="460"/>
      <c r="M34" s="460">
        <v>60.694000000000003</v>
      </c>
      <c r="N34" s="460">
        <v>60.694000000000003</v>
      </c>
      <c r="O34" s="460"/>
      <c r="P34" s="460">
        <v>275075.21000000002</v>
      </c>
    </row>
    <row r="35" spans="1:16">
      <c r="A35" s="458">
        <v>26</v>
      </c>
      <c r="B35" s="459" t="s">
        <v>17</v>
      </c>
      <c r="C35" s="460">
        <v>108.042</v>
      </c>
      <c r="D35" s="460"/>
      <c r="E35" s="460"/>
      <c r="F35" s="460"/>
      <c r="G35" s="460"/>
      <c r="H35" s="460"/>
      <c r="I35" s="460"/>
      <c r="J35" s="460">
        <v>108.042</v>
      </c>
      <c r="K35" s="460"/>
      <c r="L35" s="460"/>
      <c r="M35" s="460">
        <v>60.694000000000003</v>
      </c>
      <c r="N35" s="460">
        <v>60.694000000000003</v>
      </c>
      <c r="O35" s="460"/>
      <c r="P35" s="460">
        <v>133391.84400000001</v>
      </c>
    </row>
    <row r="36" spans="1:16">
      <c r="A36" s="458">
        <v>27</v>
      </c>
      <c r="B36" s="459" t="s">
        <v>18</v>
      </c>
      <c r="C36" s="460">
        <v>0.33400000000000002</v>
      </c>
      <c r="D36" s="460">
        <v>32.313000000000002</v>
      </c>
      <c r="E36" s="460">
        <v>378.66500000000002</v>
      </c>
      <c r="F36" s="460"/>
      <c r="G36" s="460">
        <v>4.6429999999999998</v>
      </c>
      <c r="H36" s="460"/>
      <c r="I36" s="460">
        <v>53.691000000000003</v>
      </c>
      <c r="J36" s="460">
        <v>469.64600000000002</v>
      </c>
      <c r="K36" s="460"/>
      <c r="L36" s="460"/>
      <c r="M36" s="460"/>
      <c r="N36" s="460"/>
      <c r="O36" s="460"/>
      <c r="P36" s="460">
        <v>141683.364</v>
      </c>
    </row>
    <row r="37" spans="1:16">
      <c r="A37" s="458">
        <v>28</v>
      </c>
      <c r="B37" s="459" t="s">
        <v>19</v>
      </c>
      <c r="C37" s="460">
        <v>118.919</v>
      </c>
      <c r="D37" s="460">
        <v>197.994</v>
      </c>
      <c r="E37" s="460">
        <v>404.32900000000001</v>
      </c>
      <c r="F37" s="460">
        <v>14.161</v>
      </c>
      <c r="G37" s="460">
        <v>10.291</v>
      </c>
      <c r="H37" s="460">
        <v>7.4130000000000003</v>
      </c>
      <c r="I37" s="460">
        <v>113.273</v>
      </c>
      <c r="J37" s="460">
        <v>866.38099999999997</v>
      </c>
      <c r="K37" s="460">
        <v>2.7789999999999999</v>
      </c>
      <c r="L37" s="460"/>
      <c r="M37" s="460">
        <v>1.3979999999999999</v>
      </c>
      <c r="N37" s="460">
        <v>4.1779999999999999</v>
      </c>
      <c r="O37" s="460">
        <v>580.32899999999995</v>
      </c>
      <c r="P37" s="460">
        <v>178936.258</v>
      </c>
    </row>
    <row r="38" spans="1:16">
      <c r="A38" s="458">
        <v>29</v>
      </c>
      <c r="B38" s="459" t="s">
        <v>17</v>
      </c>
      <c r="C38" s="460">
        <v>91.274000000000001</v>
      </c>
      <c r="D38" s="460">
        <v>20.327000000000002</v>
      </c>
      <c r="E38" s="460">
        <v>349.65600000000001</v>
      </c>
      <c r="F38" s="460"/>
      <c r="G38" s="460"/>
      <c r="H38" s="460"/>
      <c r="I38" s="460"/>
      <c r="J38" s="460">
        <v>461.25799999999998</v>
      </c>
      <c r="K38" s="460"/>
      <c r="L38" s="460"/>
      <c r="M38" s="460"/>
      <c r="N38" s="460"/>
      <c r="O38" s="460">
        <v>551.971</v>
      </c>
      <c r="P38" s="460">
        <v>113783.398</v>
      </c>
    </row>
    <row r="39" spans="1:16">
      <c r="A39" s="458">
        <v>30</v>
      </c>
      <c r="B39" s="459" t="s">
        <v>18</v>
      </c>
      <c r="C39" s="460">
        <v>27.645</v>
      </c>
      <c r="D39" s="460">
        <v>177.667</v>
      </c>
      <c r="E39" s="460">
        <v>54.673000000000002</v>
      </c>
      <c r="F39" s="460">
        <v>14.161</v>
      </c>
      <c r="G39" s="460">
        <v>10.291</v>
      </c>
      <c r="H39" s="460">
        <v>7.4130000000000003</v>
      </c>
      <c r="I39" s="460">
        <v>113.273</v>
      </c>
      <c r="J39" s="460">
        <v>405.12299999999999</v>
      </c>
      <c r="K39" s="460">
        <v>2.7789999999999999</v>
      </c>
      <c r="L39" s="460"/>
      <c r="M39" s="460">
        <v>1.3979999999999999</v>
      </c>
      <c r="N39" s="460">
        <v>4.1779999999999999</v>
      </c>
      <c r="O39" s="460">
        <v>28.358000000000001</v>
      </c>
      <c r="P39" s="460">
        <v>65152.86</v>
      </c>
    </row>
    <row r="40" spans="1:16">
      <c r="A40" s="458">
        <v>31</v>
      </c>
      <c r="B40" s="459" t="s">
        <v>20</v>
      </c>
      <c r="C40" s="460">
        <v>96.494</v>
      </c>
      <c r="D40" s="460">
        <v>148.875</v>
      </c>
      <c r="E40" s="460">
        <v>168.40600000000001</v>
      </c>
      <c r="F40" s="460"/>
      <c r="G40" s="460"/>
      <c r="H40" s="460"/>
      <c r="I40" s="460"/>
      <c r="J40" s="460">
        <v>413.77499999999998</v>
      </c>
      <c r="K40" s="460"/>
      <c r="L40" s="460"/>
      <c r="M40" s="460">
        <v>98.677999999999997</v>
      </c>
      <c r="N40" s="460">
        <v>98.677999999999997</v>
      </c>
      <c r="O40" s="460">
        <v>19.914000000000001</v>
      </c>
      <c r="P40" s="460">
        <v>17845.526999999998</v>
      </c>
    </row>
    <row r="41" spans="1:16">
      <c r="A41" s="458">
        <v>32</v>
      </c>
      <c r="B41" s="459" t="s">
        <v>17</v>
      </c>
      <c r="C41" s="460">
        <v>95.82</v>
      </c>
      <c r="D41" s="460">
        <v>148.875</v>
      </c>
      <c r="E41" s="460">
        <v>168.40600000000001</v>
      </c>
      <c r="F41" s="460"/>
      <c r="G41" s="460"/>
      <c r="H41" s="460"/>
      <c r="I41" s="460"/>
      <c r="J41" s="460">
        <v>413.101</v>
      </c>
      <c r="K41" s="460"/>
      <c r="L41" s="460"/>
      <c r="M41" s="460">
        <v>98.677999999999997</v>
      </c>
      <c r="N41" s="460">
        <v>98.677999999999997</v>
      </c>
      <c r="O41" s="460">
        <v>19.914000000000001</v>
      </c>
      <c r="P41" s="460">
        <v>6931.31</v>
      </c>
    </row>
    <row r="42" spans="1:16">
      <c r="A42" s="458">
        <v>33</v>
      </c>
      <c r="B42" s="459" t="s">
        <v>18</v>
      </c>
      <c r="C42" s="460">
        <v>0.67400000000000004</v>
      </c>
      <c r="D42" s="460"/>
      <c r="E42" s="460"/>
      <c r="F42" s="460"/>
      <c r="G42" s="460"/>
      <c r="H42" s="460"/>
      <c r="I42" s="460"/>
      <c r="J42" s="460">
        <v>0.67400000000000004</v>
      </c>
      <c r="K42" s="460"/>
      <c r="L42" s="460"/>
      <c r="M42" s="460"/>
      <c r="N42" s="460"/>
      <c r="O42" s="460"/>
      <c r="P42" s="460">
        <v>10914.217000000001</v>
      </c>
    </row>
    <row r="43" spans="1:16">
      <c r="A43" s="458">
        <v>34</v>
      </c>
      <c r="B43" s="459" t="s">
        <v>21</v>
      </c>
      <c r="C43" s="460">
        <v>323.78899999999999</v>
      </c>
      <c r="D43" s="460">
        <v>379.18200000000002</v>
      </c>
      <c r="E43" s="460">
        <v>951.4</v>
      </c>
      <c r="F43" s="460">
        <v>14.161</v>
      </c>
      <c r="G43" s="460">
        <v>14.935</v>
      </c>
      <c r="H43" s="460">
        <v>7.4130000000000003</v>
      </c>
      <c r="I43" s="460">
        <v>166.964</v>
      </c>
      <c r="J43" s="460">
        <v>1857.8440000000001</v>
      </c>
      <c r="K43" s="460">
        <v>2.7789999999999999</v>
      </c>
      <c r="L43" s="460"/>
      <c r="M43" s="460">
        <v>160.77000000000001</v>
      </c>
      <c r="N43" s="460">
        <v>163.54900000000001</v>
      </c>
      <c r="O43" s="460">
        <v>600.24300000000005</v>
      </c>
      <c r="P43" s="460">
        <v>471856.99400000001</v>
      </c>
    </row>
    <row r="44" spans="1:16" ht="13.5">
      <c r="A44" s="458">
        <v>35</v>
      </c>
      <c r="B44" s="461" t="s">
        <v>30</v>
      </c>
      <c r="C44" s="460"/>
      <c r="D44" s="460"/>
      <c r="E44" s="460"/>
      <c r="F44" s="460"/>
      <c r="G44" s="460"/>
      <c r="H44" s="460"/>
      <c r="I44" s="460"/>
      <c r="J44" s="460"/>
      <c r="K44" s="460"/>
      <c r="L44" s="460"/>
      <c r="M44" s="460"/>
      <c r="N44" s="460"/>
      <c r="O44" s="460"/>
      <c r="P44" s="460">
        <v>0</v>
      </c>
    </row>
    <row r="45" spans="1:16">
      <c r="A45" s="458">
        <v>36</v>
      </c>
      <c r="B45" s="459" t="s">
        <v>25</v>
      </c>
      <c r="C45" s="460">
        <v>316.26900000000001</v>
      </c>
      <c r="D45" s="460">
        <v>309.58199999999999</v>
      </c>
      <c r="E45" s="460">
        <v>937.92100000000005</v>
      </c>
      <c r="F45" s="460">
        <v>12.643000000000001</v>
      </c>
      <c r="G45" s="460">
        <v>14.131</v>
      </c>
      <c r="H45" s="460">
        <v>6.3940000000000001</v>
      </c>
      <c r="I45" s="460">
        <v>163.827</v>
      </c>
      <c r="J45" s="460">
        <v>1760.7670000000001</v>
      </c>
      <c r="K45" s="460">
        <v>2.7789999999999999</v>
      </c>
      <c r="L45" s="460"/>
      <c r="M45" s="460">
        <v>160.77000000000001</v>
      </c>
      <c r="N45" s="460">
        <v>163.54900000000001</v>
      </c>
      <c r="O45" s="460">
        <v>599.77599999999995</v>
      </c>
      <c r="P45" s="460">
        <v>458265.38900000002</v>
      </c>
    </row>
    <row r="46" spans="1:16">
      <c r="A46" s="458">
        <v>37</v>
      </c>
      <c r="B46" s="459" t="s">
        <v>26</v>
      </c>
      <c r="C46" s="460">
        <v>7.52</v>
      </c>
      <c r="D46" s="460">
        <v>69.599999999999994</v>
      </c>
      <c r="E46" s="460">
        <v>13.478999999999999</v>
      </c>
      <c r="F46" s="460">
        <v>1.518</v>
      </c>
      <c r="G46" s="460">
        <v>0.80400000000000005</v>
      </c>
      <c r="H46" s="460">
        <v>1.0189999999999999</v>
      </c>
      <c r="I46" s="460">
        <v>3.1379999999999999</v>
      </c>
      <c r="J46" s="460">
        <v>97.076999999999998</v>
      </c>
      <c r="K46" s="460"/>
      <c r="L46" s="460"/>
      <c r="M46" s="460"/>
      <c r="N46" s="460"/>
      <c r="O46" s="460">
        <v>0.46700000000000003</v>
      </c>
      <c r="P46" s="460">
        <v>13234.406000000001</v>
      </c>
    </row>
    <row r="47" spans="1:16">
      <c r="A47" s="458">
        <v>38</v>
      </c>
      <c r="B47" s="459" t="s">
        <v>27</v>
      </c>
      <c r="C47" s="460"/>
      <c r="D47" s="460"/>
      <c r="E47" s="460"/>
      <c r="F47" s="460"/>
      <c r="G47" s="460"/>
      <c r="H47" s="460"/>
      <c r="I47" s="460"/>
      <c r="J47" s="460"/>
      <c r="K47" s="460"/>
      <c r="L47" s="460"/>
      <c r="M47" s="460"/>
      <c r="N47" s="460"/>
      <c r="O47" s="460"/>
      <c r="P47" s="460">
        <v>357.19799999999998</v>
      </c>
    </row>
    <row r="48" spans="1:16">
      <c r="A48" s="462"/>
    </row>
  </sheetData>
  <mergeCells count="4">
    <mergeCell ref="C5:J5"/>
    <mergeCell ref="K5:N5"/>
    <mergeCell ref="O5:O6"/>
    <mergeCell ref="P5:P6"/>
  </mergeCells>
  <phoneticPr fontId="71" type="noConversion"/>
  <pageMargins left="0.78740157480314965" right="0.59055118110236227" top="0.98425196850393704" bottom="0.39370078740157483" header="0.31496062992125984" footer="0.31496062992125984"/>
  <pageSetup paperSize="8" scale="88"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pageSetUpPr fitToPage="1"/>
  </sheetPr>
  <dimension ref="A2:AO46"/>
  <sheetViews>
    <sheetView workbookViewId="0">
      <pane xSplit="2" ySplit="4" topLeftCell="AD5" activePane="bottomRight" state="frozen"/>
      <selection activeCell="A9" sqref="A9:D9"/>
      <selection pane="topRight" activeCell="A9" sqref="A9:D9"/>
      <selection pane="bottomLeft" activeCell="A9" sqref="A9:D9"/>
      <selection pane="bottomRight" activeCell="A9" sqref="A9:D9"/>
    </sheetView>
  </sheetViews>
  <sheetFormatPr defaultRowHeight="12.75"/>
  <cols>
    <col min="1" max="1" width="5.85546875" style="445" customWidth="1"/>
    <col min="2" max="2" width="42.28515625" style="445" customWidth="1"/>
    <col min="3" max="41" width="11.7109375" style="445" customWidth="1"/>
    <col min="42" max="16384" width="9.140625" style="445"/>
  </cols>
  <sheetData>
    <row r="2" spans="1:41" ht="18.75">
      <c r="A2" s="446" t="s">
        <v>34</v>
      </c>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7"/>
      <c r="AL2" s="447"/>
      <c r="AM2" s="447"/>
      <c r="AN2" s="447"/>
      <c r="AO2" s="447"/>
    </row>
    <row r="3" spans="1:41" ht="15.75">
      <c r="A3" s="448"/>
    </row>
    <row r="4" spans="1:41" s="452" customFormat="1" ht="37.5">
      <c r="A4" s="449" t="s">
        <v>10</v>
      </c>
      <c r="B4" s="449" t="s">
        <v>11</v>
      </c>
      <c r="C4" s="450" t="s">
        <v>99</v>
      </c>
      <c r="D4" s="450" t="s">
        <v>100</v>
      </c>
      <c r="E4" s="450" t="s">
        <v>101</v>
      </c>
      <c r="F4" s="450" t="s">
        <v>102</v>
      </c>
      <c r="G4" s="450" t="s">
        <v>130</v>
      </c>
      <c r="H4" s="450" t="s">
        <v>184</v>
      </c>
      <c r="I4" s="450" t="s">
        <v>88</v>
      </c>
      <c r="J4" s="450" t="s">
        <v>185</v>
      </c>
      <c r="K4" s="450" t="s">
        <v>131</v>
      </c>
      <c r="L4" s="450" t="s">
        <v>179</v>
      </c>
      <c r="M4" s="450" t="s">
        <v>144</v>
      </c>
      <c r="N4" s="450" t="s">
        <v>186</v>
      </c>
      <c r="O4" s="450" t="s">
        <v>132</v>
      </c>
      <c r="P4" s="450" t="s">
        <v>129</v>
      </c>
      <c r="Q4" s="450" t="s">
        <v>187</v>
      </c>
      <c r="R4" s="450" t="s">
        <v>133</v>
      </c>
      <c r="S4" s="450" t="s">
        <v>134</v>
      </c>
      <c r="T4" s="450" t="s">
        <v>145</v>
      </c>
      <c r="U4" s="450" t="s">
        <v>188</v>
      </c>
      <c r="V4" s="450" t="s">
        <v>146</v>
      </c>
      <c r="W4" s="450" t="s">
        <v>135</v>
      </c>
      <c r="X4" s="450" t="s">
        <v>189</v>
      </c>
      <c r="Y4" s="450" t="s">
        <v>190</v>
      </c>
      <c r="Z4" s="450" t="s">
        <v>136</v>
      </c>
      <c r="AA4" s="450" t="s">
        <v>191</v>
      </c>
      <c r="AB4" s="450" t="s">
        <v>149</v>
      </c>
      <c r="AC4" s="450" t="s">
        <v>147</v>
      </c>
      <c r="AD4" s="450" t="s">
        <v>192</v>
      </c>
      <c r="AE4" s="450" t="s">
        <v>137</v>
      </c>
      <c r="AF4" s="450" t="s">
        <v>138</v>
      </c>
      <c r="AG4" s="450" t="s">
        <v>89</v>
      </c>
      <c r="AH4" s="450" t="s">
        <v>139</v>
      </c>
      <c r="AI4" s="450" t="s">
        <v>193</v>
      </c>
      <c r="AJ4" s="450" t="s">
        <v>150</v>
      </c>
      <c r="AK4" s="450" t="s">
        <v>140</v>
      </c>
      <c r="AL4" s="450" t="s">
        <v>141</v>
      </c>
      <c r="AM4" s="450" t="s">
        <v>142</v>
      </c>
      <c r="AN4" s="450" t="s">
        <v>143</v>
      </c>
      <c r="AO4" s="451" t="s">
        <v>12</v>
      </c>
    </row>
    <row r="5" spans="1:41">
      <c r="A5" s="453" t="s">
        <v>14</v>
      </c>
      <c r="B5" s="454" t="s">
        <v>15</v>
      </c>
      <c r="C5" s="455"/>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7"/>
    </row>
    <row r="6" spans="1:41">
      <c r="A6" s="458">
        <v>1</v>
      </c>
      <c r="B6" s="459" t="s">
        <v>16</v>
      </c>
      <c r="C6" s="460">
        <v>732.27599999999995</v>
      </c>
      <c r="D6" s="460">
        <v>56.655999999999999</v>
      </c>
      <c r="E6" s="460">
        <v>0.54800000000000004</v>
      </c>
      <c r="F6" s="460">
        <v>5.2119999999999997</v>
      </c>
      <c r="G6" s="460"/>
      <c r="H6" s="460"/>
      <c r="I6" s="460">
        <v>0.02</v>
      </c>
      <c r="J6" s="460"/>
      <c r="K6" s="460"/>
      <c r="L6" s="460"/>
      <c r="M6" s="460"/>
      <c r="N6" s="460"/>
      <c r="O6" s="460">
        <v>0.23200000000000001</v>
      </c>
      <c r="P6" s="460">
        <v>2.3210000000000002</v>
      </c>
      <c r="Q6" s="460">
        <v>0.16900000000000001</v>
      </c>
      <c r="R6" s="460"/>
      <c r="S6" s="460">
        <v>0.45100000000000001</v>
      </c>
      <c r="T6" s="460"/>
      <c r="U6" s="460">
        <v>1E-3</v>
      </c>
      <c r="V6" s="460"/>
      <c r="W6" s="460">
        <v>5.0000000000000001E-3</v>
      </c>
      <c r="X6" s="460">
        <v>0.04</v>
      </c>
      <c r="Y6" s="460"/>
      <c r="Z6" s="460"/>
      <c r="AA6" s="460"/>
      <c r="AB6" s="460">
        <v>22.204000000000001</v>
      </c>
      <c r="AC6" s="460">
        <v>4.6029999999999998</v>
      </c>
      <c r="AD6" s="460"/>
      <c r="AE6" s="460"/>
      <c r="AF6" s="460">
        <v>3.1789999999999998</v>
      </c>
      <c r="AG6" s="460"/>
      <c r="AH6" s="460"/>
      <c r="AI6" s="460"/>
      <c r="AJ6" s="460">
        <v>3.0000000000000001E-3</v>
      </c>
      <c r="AK6" s="460"/>
      <c r="AL6" s="460"/>
      <c r="AM6" s="460"/>
      <c r="AN6" s="460"/>
      <c r="AO6" s="460">
        <v>39.744999999999997</v>
      </c>
    </row>
    <row r="7" spans="1:41">
      <c r="A7" s="458">
        <v>2</v>
      </c>
      <c r="B7" s="459" t="s">
        <v>17</v>
      </c>
      <c r="C7" s="460">
        <v>366.51400000000001</v>
      </c>
      <c r="D7" s="460"/>
      <c r="E7" s="460"/>
      <c r="F7" s="460"/>
      <c r="G7" s="460"/>
      <c r="H7" s="460"/>
      <c r="I7" s="460"/>
      <c r="J7" s="460"/>
      <c r="K7" s="460"/>
      <c r="L7" s="460"/>
      <c r="M7" s="460"/>
      <c r="N7" s="460"/>
      <c r="O7" s="460"/>
      <c r="P7" s="460"/>
      <c r="Q7" s="460">
        <v>1E-3</v>
      </c>
      <c r="R7" s="460"/>
      <c r="S7" s="460"/>
      <c r="T7" s="460"/>
      <c r="U7" s="460"/>
      <c r="V7" s="460"/>
      <c r="W7" s="460"/>
      <c r="X7" s="460"/>
      <c r="Y7" s="460"/>
      <c r="Z7" s="460"/>
      <c r="AA7" s="460"/>
      <c r="AB7" s="460">
        <v>0.54100000000000004</v>
      </c>
      <c r="AC7" s="460"/>
      <c r="AD7" s="460"/>
      <c r="AE7" s="460"/>
      <c r="AF7" s="460">
        <v>7.0000000000000007E-2</v>
      </c>
      <c r="AG7" s="460"/>
      <c r="AH7" s="460"/>
      <c r="AI7" s="460"/>
      <c r="AJ7" s="460"/>
      <c r="AK7" s="460"/>
      <c r="AL7" s="460"/>
      <c r="AM7" s="460"/>
      <c r="AN7" s="460"/>
      <c r="AO7" s="460">
        <v>38.167000000000002</v>
      </c>
    </row>
    <row r="8" spans="1:41">
      <c r="A8" s="458">
        <v>3</v>
      </c>
      <c r="B8" s="459" t="s">
        <v>18</v>
      </c>
      <c r="C8" s="460">
        <v>365.762</v>
      </c>
      <c r="D8" s="460">
        <v>56.655999999999999</v>
      </c>
      <c r="E8" s="460">
        <v>0.54800000000000004</v>
      </c>
      <c r="F8" s="460">
        <v>5.2119999999999997</v>
      </c>
      <c r="G8" s="460"/>
      <c r="H8" s="460"/>
      <c r="I8" s="460">
        <v>0.02</v>
      </c>
      <c r="J8" s="460"/>
      <c r="K8" s="460"/>
      <c r="L8" s="460"/>
      <c r="M8" s="460"/>
      <c r="N8" s="460"/>
      <c r="O8" s="460">
        <v>0.23200000000000001</v>
      </c>
      <c r="P8" s="460">
        <v>2.3210000000000002</v>
      </c>
      <c r="Q8" s="460">
        <v>0.16800000000000001</v>
      </c>
      <c r="R8" s="460"/>
      <c r="S8" s="460">
        <v>0.45100000000000001</v>
      </c>
      <c r="T8" s="460"/>
      <c r="U8" s="460">
        <v>1E-3</v>
      </c>
      <c r="V8" s="460"/>
      <c r="W8" s="460">
        <v>5.0000000000000001E-3</v>
      </c>
      <c r="X8" s="460">
        <v>0.04</v>
      </c>
      <c r="Y8" s="460"/>
      <c r="Z8" s="460"/>
      <c r="AA8" s="460"/>
      <c r="AB8" s="460">
        <v>21.663</v>
      </c>
      <c r="AC8" s="460">
        <v>4.6029999999999998</v>
      </c>
      <c r="AD8" s="460"/>
      <c r="AE8" s="460"/>
      <c r="AF8" s="460">
        <v>3.109</v>
      </c>
      <c r="AG8" s="460"/>
      <c r="AH8" s="460"/>
      <c r="AI8" s="460"/>
      <c r="AJ8" s="460">
        <v>3.0000000000000001E-3</v>
      </c>
      <c r="AK8" s="460"/>
      <c r="AL8" s="460"/>
      <c r="AM8" s="460"/>
      <c r="AN8" s="460"/>
      <c r="AO8" s="460">
        <v>1.5780000000000001</v>
      </c>
    </row>
    <row r="9" spans="1:41">
      <c r="A9" s="458">
        <v>4</v>
      </c>
      <c r="B9" s="459" t="s">
        <v>19</v>
      </c>
      <c r="C9" s="460">
        <v>178.149</v>
      </c>
      <c r="D9" s="460">
        <v>14.057</v>
      </c>
      <c r="E9" s="460">
        <v>13.603999999999999</v>
      </c>
      <c r="F9" s="460">
        <v>8.2349999999999994</v>
      </c>
      <c r="G9" s="460"/>
      <c r="H9" s="460"/>
      <c r="I9" s="460"/>
      <c r="J9" s="460"/>
      <c r="K9" s="460"/>
      <c r="L9" s="460"/>
      <c r="M9" s="460"/>
      <c r="N9" s="460"/>
      <c r="O9" s="460">
        <v>3.5169999999999999</v>
      </c>
      <c r="P9" s="460">
        <v>1.1539999999999999</v>
      </c>
      <c r="Q9" s="460">
        <v>4.0000000000000001E-3</v>
      </c>
      <c r="R9" s="460"/>
      <c r="S9" s="460">
        <v>0.20300000000000001</v>
      </c>
      <c r="T9" s="460"/>
      <c r="U9" s="460"/>
      <c r="V9" s="460"/>
      <c r="W9" s="460"/>
      <c r="X9" s="460"/>
      <c r="Y9" s="460"/>
      <c r="Z9" s="460"/>
      <c r="AA9" s="460"/>
      <c r="AB9" s="460">
        <v>65.28</v>
      </c>
      <c r="AC9" s="460">
        <v>10.105</v>
      </c>
      <c r="AD9" s="460"/>
      <c r="AE9" s="460"/>
      <c r="AF9" s="460">
        <v>6.1539999999999999</v>
      </c>
      <c r="AG9" s="460"/>
      <c r="AH9" s="460"/>
      <c r="AI9" s="460"/>
      <c r="AJ9" s="460">
        <v>0.2</v>
      </c>
      <c r="AK9" s="460"/>
      <c r="AL9" s="460"/>
      <c r="AM9" s="460"/>
      <c r="AN9" s="460"/>
      <c r="AO9" s="460">
        <v>247.36799999999999</v>
      </c>
    </row>
    <row r="10" spans="1:41">
      <c r="A10" s="458">
        <v>5</v>
      </c>
      <c r="B10" s="459" t="s">
        <v>17</v>
      </c>
      <c r="C10" s="460">
        <v>6.2E-2</v>
      </c>
      <c r="D10" s="460"/>
      <c r="E10" s="460"/>
      <c r="F10" s="460"/>
      <c r="G10" s="460"/>
      <c r="H10" s="460"/>
      <c r="I10" s="460"/>
      <c r="J10" s="460"/>
      <c r="K10" s="460"/>
      <c r="L10" s="460"/>
      <c r="M10" s="460"/>
      <c r="N10" s="460"/>
      <c r="O10" s="460">
        <v>0.13200000000000001</v>
      </c>
      <c r="P10" s="460">
        <v>0.30099999999999999</v>
      </c>
      <c r="Q10" s="460"/>
      <c r="R10" s="460"/>
      <c r="S10" s="460"/>
      <c r="T10" s="460"/>
      <c r="U10" s="460"/>
      <c r="V10" s="460"/>
      <c r="W10" s="460"/>
      <c r="X10" s="460"/>
      <c r="Y10" s="460"/>
      <c r="Z10" s="460"/>
      <c r="AA10" s="460"/>
      <c r="AB10" s="460">
        <v>0.17499999999999999</v>
      </c>
      <c r="AC10" s="460">
        <v>1.0960000000000001</v>
      </c>
      <c r="AD10" s="460"/>
      <c r="AE10" s="460"/>
      <c r="AF10" s="460">
        <v>0.152</v>
      </c>
      <c r="AG10" s="460"/>
      <c r="AH10" s="460"/>
      <c r="AI10" s="460"/>
      <c r="AJ10" s="460">
        <v>1E-3</v>
      </c>
      <c r="AK10" s="460"/>
      <c r="AL10" s="460"/>
      <c r="AM10" s="460"/>
      <c r="AN10" s="460"/>
      <c r="AO10" s="460">
        <v>2.391</v>
      </c>
    </row>
    <row r="11" spans="1:41">
      <c r="A11" s="458">
        <v>6</v>
      </c>
      <c r="B11" s="459" t="s">
        <v>18</v>
      </c>
      <c r="C11" s="460">
        <v>178.08799999999999</v>
      </c>
      <c r="D11" s="460">
        <v>14.057</v>
      </c>
      <c r="E11" s="460">
        <v>13.603999999999999</v>
      </c>
      <c r="F11" s="460">
        <v>8.2349999999999994</v>
      </c>
      <c r="G11" s="460"/>
      <c r="H11" s="460"/>
      <c r="I11" s="460"/>
      <c r="J11" s="460"/>
      <c r="K11" s="460"/>
      <c r="L11" s="460"/>
      <c r="M11" s="460"/>
      <c r="N11" s="460"/>
      <c r="O11" s="460">
        <v>3.3849999999999998</v>
      </c>
      <c r="P11" s="460">
        <v>0.85199999999999998</v>
      </c>
      <c r="Q11" s="460">
        <v>4.0000000000000001E-3</v>
      </c>
      <c r="R11" s="460"/>
      <c r="S11" s="460">
        <v>0.20300000000000001</v>
      </c>
      <c r="T11" s="460"/>
      <c r="U11" s="460"/>
      <c r="V11" s="460"/>
      <c r="W11" s="460"/>
      <c r="X11" s="460"/>
      <c r="Y11" s="460"/>
      <c r="Z11" s="460"/>
      <c r="AA11" s="460"/>
      <c r="AB11" s="460">
        <v>65.105000000000004</v>
      </c>
      <c r="AC11" s="460">
        <v>9.0090000000000003</v>
      </c>
      <c r="AD11" s="460"/>
      <c r="AE11" s="460"/>
      <c r="AF11" s="460">
        <v>6.0019999999999998</v>
      </c>
      <c r="AG11" s="460"/>
      <c r="AH11" s="460"/>
      <c r="AI11" s="460"/>
      <c r="AJ11" s="460">
        <v>0.19900000000000001</v>
      </c>
      <c r="AK11" s="460"/>
      <c r="AL11" s="460"/>
      <c r="AM11" s="460"/>
      <c r="AN11" s="460"/>
      <c r="AO11" s="460">
        <v>244.977</v>
      </c>
    </row>
    <row r="12" spans="1:41">
      <c r="A12" s="458">
        <v>7</v>
      </c>
      <c r="B12" s="459" t="s">
        <v>20</v>
      </c>
      <c r="C12" s="460">
        <v>402.67099999999999</v>
      </c>
      <c r="D12" s="460">
        <v>56.121000000000002</v>
      </c>
      <c r="E12" s="460">
        <v>1.625</v>
      </c>
      <c r="F12" s="460">
        <v>4.9050000000000002</v>
      </c>
      <c r="G12" s="460"/>
      <c r="H12" s="460"/>
      <c r="I12" s="460">
        <v>2.1000000000000001E-2</v>
      </c>
      <c r="J12" s="460"/>
      <c r="K12" s="460"/>
      <c r="L12" s="460"/>
      <c r="M12" s="460"/>
      <c r="N12" s="460"/>
      <c r="O12" s="460">
        <v>3.5999999999999997E-2</v>
      </c>
      <c r="P12" s="460">
        <v>2.0289999999999999</v>
      </c>
      <c r="Q12" s="460">
        <v>4.0000000000000001E-3</v>
      </c>
      <c r="R12" s="460"/>
      <c r="S12" s="460">
        <v>0.65300000000000002</v>
      </c>
      <c r="T12" s="460"/>
      <c r="U12" s="460"/>
      <c r="V12" s="460"/>
      <c r="W12" s="460">
        <v>5.0000000000000001E-3</v>
      </c>
      <c r="X12" s="460"/>
      <c r="Y12" s="460"/>
      <c r="Z12" s="460"/>
      <c r="AA12" s="460"/>
      <c r="AB12" s="460">
        <v>1.5549999999999999</v>
      </c>
      <c r="AC12" s="460">
        <v>14.108000000000001</v>
      </c>
      <c r="AD12" s="460"/>
      <c r="AE12" s="460"/>
      <c r="AF12" s="460">
        <v>1.03</v>
      </c>
      <c r="AG12" s="460"/>
      <c r="AH12" s="460"/>
      <c r="AI12" s="460"/>
      <c r="AJ12" s="460"/>
      <c r="AK12" s="460"/>
      <c r="AL12" s="460"/>
      <c r="AM12" s="460"/>
      <c r="AN12" s="460"/>
      <c r="AO12" s="460">
        <v>19.646000000000001</v>
      </c>
    </row>
    <row r="13" spans="1:41">
      <c r="A13" s="458">
        <v>8</v>
      </c>
      <c r="B13" s="459" t="s">
        <v>17</v>
      </c>
      <c r="C13" s="460">
        <v>172.66200000000001</v>
      </c>
      <c r="D13" s="460">
        <v>50.253</v>
      </c>
      <c r="E13" s="460"/>
      <c r="F13" s="460"/>
      <c r="G13" s="460"/>
      <c r="H13" s="460"/>
      <c r="I13" s="460">
        <v>2.1000000000000001E-2</v>
      </c>
      <c r="J13" s="460"/>
      <c r="K13" s="460"/>
      <c r="L13" s="460"/>
      <c r="M13" s="460"/>
      <c r="N13" s="460"/>
      <c r="O13" s="460">
        <v>3.5999999999999997E-2</v>
      </c>
      <c r="P13" s="460">
        <v>1.9870000000000001</v>
      </c>
      <c r="Q13" s="460">
        <v>4.0000000000000001E-3</v>
      </c>
      <c r="R13" s="460"/>
      <c r="S13" s="460">
        <v>0.63</v>
      </c>
      <c r="T13" s="460"/>
      <c r="U13" s="460"/>
      <c r="V13" s="460"/>
      <c r="W13" s="460">
        <v>5.0000000000000001E-3</v>
      </c>
      <c r="X13" s="460"/>
      <c r="Y13" s="460"/>
      <c r="Z13" s="460"/>
      <c r="AA13" s="460"/>
      <c r="AB13" s="460">
        <v>0.92600000000000005</v>
      </c>
      <c r="AC13" s="460">
        <v>11.625999999999999</v>
      </c>
      <c r="AD13" s="460"/>
      <c r="AE13" s="460"/>
      <c r="AF13" s="460">
        <v>0.59499999999999997</v>
      </c>
      <c r="AG13" s="460"/>
      <c r="AH13" s="460"/>
      <c r="AI13" s="460"/>
      <c r="AJ13" s="460"/>
      <c r="AK13" s="460"/>
      <c r="AL13" s="460"/>
      <c r="AM13" s="460"/>
      <c r="AN13" s="460"/>
      <c r="AO13" s="460">
        <v>19.646000000000001</v>
      </c>
    </row>
    <row r="14" spans="1:41">
      <c r="A14" s="458">
        <v>9</v>
      </c>
      <c r="B14" s="459" t="s">
        <v>18</v>
      </c>
      <c r="C14" s="460">
        <v>230.00899999999999</v>
      </c>
      <c r="D14" s="460">
        <v>5.8680000000000003</v>
      </c>
      <c r="E14" s="460">
        <v>1.625</v>
      </c>
      <c r="F14" s="460">
        <v>4.9050000000000002</v>
      </c>
      <c r="G14" s="460"/>
      <c r="H14" s="460"/>
      <c r="I14" s="460"/>
      <c r="J14" s="460"/>
      <c r="K14" s="460"/>
      <c r="L14" s="460"/>
      <c r="M14" s="460"/>
      <c r="N14" s="460"/>
      <c r="O14" s="460"/>
      <c r="P14" s="460">
        <v>4.2000000000000003E-2</v>
      </c>
      <c r="Q14" s="460"/>
      <c r="R14" s="460"/>
      <c r="S14" s="460">
        <v>2.4E-2</v>
      </c>
      <c r="T14" s="460"/>
      <c r="U14" s="460"/>
      <c r="V14" s="460"/>
      <c r="W14" s="460"/>
      <c r="X14" s="460"/>
      <c r="Y14" s="460"/>
      <c r="Z14" s="460"/>
      <c r="AA14" s="460"/>
      <c r="AB14" s="460">
        <v>0.63</v>
      </c>
      <c r="AC14" s="460">
        <v>2.4820000000000002</v>
      </c>
      <c r="AD14" s="460"/>
      <c r="AE14" s="460"/>
      <c r="AF14" s="460">
        <v>0.435</v>
      </c>
      <c r="AG14" s="460"/>
      <c r="AH14" s="460"/>
      <c r="AI14" s="460"/>
      <c r="AJ14" s="460"/>
      <c r="AK14" s="460"/>
      <c r="AL14" s="460"/>
      <c r="AM14" s="460"/>
      <c r="AN14" s="460"/>
      <c r="AO14" s="460"/>
    </row>
    <row r="15" spans="1:41">
      <c r="A15" s="458">
        <v>10</v>
      </c>
      <c r="B15" s="459" t="s">
        <v>21</v>
      </c>
      <c r="C15" s="460">
        <v>1313.096</v>
      </c>
      <c r="D15" s="460">
        <v>126.834</v>
      </c>
      <c r="E15" s="460">
        <v>15.776999999999999</v>
      </c>
      <c r="F15" s="460">
        <v>18.352</v>
      </c>
      <c r="G15" s="460"/>
      <c r="H15" s="460"/>
      <c r="I15" s="460">
        <v>0.04</v>
      </c>
      <c r="J15" s="460"/>
      <c r="K15" s="460"/>
      <c r="L15" s="460"/>
      <c r="M15" s="460"/>
      <c r="N15" s="460"/>
      <c r="O15" s="460">
        <v>3.7850000000000001</v>
      </c>
      <c r="P15" s="460">
        <v>5.5039999999999996</v>
      </c>
      <c r="Q15" s="460">
        <v>0.17699999999999999</v>
      </c>
      <c r="R15" s="460"/>
      <c r="S15" s="460">
        <v>1.3080000000000001</v>
      </c>
      <c r="T15" s="460"/>
      <c r="U15" s="460">
        <v>1E-3</v>
      </c>
      <c r="V15" s="460"/>
      <c r="W15" s="460">
        <v>0.01</v>
      </c>
      <c r="X15" s="460">
        <v>0.04</v>
      </c>
      <c r="Y15" s="460"/>
      <c r="Z15" s="460"/>
      <c r="AA15" s="460"/>
      <c r="AB15" s="460">
        <v>89.04</v>
      </c>
      <c r="AC15" s="460">
        <v>28.815999999999999</v>
      </c>
      <c r="AD15" s="460"/>
      <c r="AE15" s="460"/>
      <c r="AF15" s="460">
        <v>10.363</v>
      </c>
      <c r="AG15" s="460"/>
      <c r="AH15" s="460"/>
      <c r="AI15" s="460"/>
      <c r="AJ15" s="460">
        <v>0.20300000000000001</v>
      </c>
      <c r="AK15" s="460"/>
      <c r="AL15" s="460"/>
      <c r="AM15" s="460"/>
      <c r="AN15" s="460"/>
      <c r="AO15" s="460">
        <v>306.75799999999998</v>
      </c>
    </row>
    <row r="16" spans="1:41">
      <c r="A16" s="453" t="s">
        <v>22</v>
      </c>
      <c r="B16" s="454" t="s">
        <v>23</v>
      </c>
      <c r="C16" s="455"/>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456"/>
      <c r="AD16" s="456"/>
      <c r="AE16" s="456"/>
      <c r="AF16" s="456"/>
      <c r="AG16" s="456"/>
      <c r="AH16" s="456"/>
      <c r="AI16" s="456"/>
      <c r="AJ16" s="456"/>
      <c r="AK16" s="456"/>
      <c r="AL16" s="456"/>
      <c r="AM16" s="456"/>
      <c r="AN16" s="456"/>
      <c r="AO16" s="457"/>
    </row>
    <row r="17" spans="1:41">
      <c r="A17" s="458">
        <v>11</v>
      </c>
      <c r="B17" s="459" t="s">
        <v>16</v>
      </c>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v>7.5999999999999998E-2</v>
      </c>
      <c r="AC17" s="460">
        <v>0.84599999999999997</v>
      </c>
      <c r="AD17" s="460"/>
      <c r="AE17" s="460"/>
      <c r="AF17" s="460">
        <v>0.124</v>
      </c>
      <c r="AG17" s="460"/>
      <c r="AH17" s="460"/>
      <c r="AI17" s="460"/>
      <c r="AJ17" s="460"/>
      <c r="AK17" s="460"/>
      <c r="AL17" s="460"/>
      <c r="AM17" s="460"/>
      <c r="AN17" s="460"/>
      <c r="AO17" s="460"/>
    </row>
    <row r="18" spans="1:41">
      <c r="A18" s="458">
        <v>12</v>
      </c>
      <c r="B18" s="459" t="s">
        <v>17</v>
      </c>
      <c r="C18" s="460"/>
      <c r="D18" s="460"/>
      <c r="E18" s="460"/>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0"/>
      <c r="AI18" s="460"/>
      <c r="AJ18" s="460"/>
      <c r="AK18" s="460"/>
      <c r="AL18" s="460"/>
      <c r="AM18" s="460"/>
      <c r="AN18" s="460"/>
      <c r="AO18" s="460"/>
    </row>
    <row r="19" spans="1:41">
      <c r="A19" s="458">
        <v>13</v>
      </c>
      <c r="B19" s="459" t="s">
        <v>18</v>
      </c>
      <c r="C19" s="460"/>
      <c r="D19" s="460"/>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v>7.5999999999999998E-2</v>
      </c>
      <c r="AC19" s="460">
        <v>0.84599999999999997</v>
      </c>
      <c r="AD19" s="460"/>
      <c r="AE19" s="460"/>
      <c r="AF19" s="460">
        <v>0.124</v>
      </c>
      <c r="AG19" s="460"/>
      <c r="AH19" s="460"/>
      <c r="AI19" s="460"/>
      <c r="AJ19" s="460"/>
      <c r="AK19" s="460"/>
      <c r="AL19" s="460"/>
      <c r="AM19" s="460"/>
      <c r="AN19" s="460"/>
      <c r="AO19" s="460"/>
    </row>
    <row r="20" spans="1:41">
      <c r="A20" s="458">
        <v>14</v>
      </c>
      <c r="B20" s="459" t="s">
        <v>19</v>
      </c>
      <c r="C20" s="460">
        <v>0.77200000000000002</v>
      </c>
      <c r="D20" s="460"/>
      <c r="E20" s="460"/>
      <c r="F20" s="460">
        <v>1.704</v>
      </c>
      <c r="G20" s="460"/>
      <c r="H20" s="460"/>
      <c r="I20" s="460"/>
      <c r="J20" s="460"/>
      <c r="K20" s="460"/>
      <c r="L20" s="460"/>
      <c r="M20" s="460"/>
      <c r="N20" s="460"/>
      <c r="O20" s="460">
        <v>1.347</v>
      </c>
      <c r="P20" s="460"/>
      <c r="Q20" s="460"/>
      <c r="R20" s="460"/>
      <c r="S20" s="460"/>
      <c r="T20" s="460"/>
      <c r="U20" s="460"/>
      <c r="V20" s="460"/>
      <c r="W20" s="460"/>
      <c r="X20" s="460"/>
      <c r="Y20" s="460"/>
      <c r="Z20" s="460"/>
      <c r="AA20" s="460"/>
      <c r="AB20" s="460"/>
      <c r="AC20" s="460">
        <v>1.6679999999999999</v>
      </c>
      <c r="AD20" s="460"/>
      <c r="AE20" s="460"/>
      <c r="AF20" s="460">
        <v>2.7130000000000001</v>
      </c>
      <c r="AG20" s="460"/>
      <c r="AH20" s="460"/>
      <c r="AI20" s="460"/>
      <c r="AJ20" s="460">
        <v>0.1</v>
      </c>
      <c r="AK20" s="460"/>
      <c r="AL20" s="460"/>
      <c r="AM20" s="460"/>
      <c r="AN20" s="460"/>
      <c r="AO20" s="460">
        <v>1.0089999999999999</v>
      </c>
    </row>
    <row r="21" spans="1:41">
      <c r="A21" s="458">
        <v>15</v>
      </c>
      <c r="B21" s="459" t="s">
        <v>17</v>
      </c>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0"/>
      <c r="AO21" s="460"/>
    </row>
    <row r="22" spans="1:41">
      <c r="A22" s="458">
        <v>16</v>
      </c>
      <c r="B22" s="459" t="s">
        <v>18</v>
      </c>
      <c r="C22" s="460">
        <v>0.77200000000000002</v>
      </c>
      <c r="D22" s="460"/>
      <c r="E22" s="460"/>
      <c r="F22" s="460">
        <v>1.704</v>
      </c>
      <c r="G22" s="460"/>
      <c r="H22" s="460"/>
      <c r="I22" s="460"/>
      <c r="J22" s="460"/>
      <c r="K22" s="460"/>
      <c r="L22" s="460"/>
      <c r="M22" s="460"/>
      <c r="N22" s="460"/>
      <c r="O22" s="460">
        <v>1.347</v>
      </c>
      <c r="P22" s="460"/>
      <c r="Q22" s="460"/>
      <c r="R22" s="460"/>
      <c r="S22" s="460"/>
      <c r="T22" s="460"/>
      <c r="U22" s="460"/>
      <c r="V22" s="460"/>
      <c r="W22" s="460"/>
      <c r="X22" s="460"/>
      <c r="Y22" s="460"/>
      <c r="Z22" s="460"/>
      <c r="AA22" s="460"/>
      <c r="AB22" s="460"/>
      <c r="AC22" s="460">
        <v>1.6679999999999999</v>
      </c>
      <c r="AD22" s="460"/>
      <c r="AE22" s="460"/>
      <c r="AF22" s="460">
        <v>2.7130000000000001</v>
      </c>
      <c r="AG22" s="460"/>
      <c r="AH22" s="460"/>
      <c r="AI22" s="460"/>
      <c r="AJ22" s="460">
        <v>0.1</v>
      </c>
      <c r="AK22" s="460"/>
      <c r="AL22" s="460"/>
      <c r="AM22" s="460"/>
      <c r="AN22" s="460"/>
      <c r="AO22" s="460">
        <v>1.0089999999999999</v>
      </c>
    </row>
    <row r="23" spans="1:41">
      <c r="A23" s="458">
        <v>17</v>
      </c>
      <c r="B23" s="459" t="s">
        <v>20</v>
      </c>
      <c r="C23" s="460"/>
      <c r="D23" s="460"/>
      <c r="E23" s="460"/>
      <c r="F23" s="460">
        <v>0.27700000000000002</v>
      </c>
      <c r="G23" s="460"/>
      <c r="H23" s="460"/>
      <c r="I23" s="460"/>
      <c r="J23" s="460"/>
      <c r="K23" s="460"/>
      <c r="L23" s="460"/>
      <c r="M23" s="460"/>
      <c r="N23" s="460"/>
      <c r="O23" s="460"/>
      <c r="P23" s="460"/>
      <c r="Q23" s="460"/>
      <c r="R23" s="460"/>
      <c r="S23" s="460"/>
      <c r="T23" s="460"/>
      <c r="U23" s="460"/>
      <c r="V23" s="460"/>
      <c r="W23" s="460"/>
      <c r="X23" s="460"/>
      <c r="Y23" s="460">
        <v>28.358000000000001</v>
      </c>
      <c r="Z23" s="460"/>
      <c r="AA23" s="460"/>
      <c r="AB23" s="460"/>
      <c r="AC23" s="460">
        <v>0.27700000000000002</v>
      </c>
      <c r="AD23" s="460"/>
      <c r="AE23" s="460"/>
      <c r="AF23" s="460"/>
      <c r="AG23" s="460"/>
      <c r="AH23" s="460"/>
      <c r="AI23" s="460"/>
      <c r="AJ23" s="460"/>
      <c r="AK23" s="460"/>
      <c r="AL23" s="460"/>
      <c r="AM23" s="460"/>
      <c r="AN23" s="460"/>
      <c r="AO23" s="460"/>
    </row>
    <row r="24" spans="1:41">
      <c r="A24" s="458">
        <v>18</v>
      </c>
      <c r="B24" s="459" t="s">
        <v>17</v>
      </c>
      <c r="C24" s="460"/>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c r="AK24" s="460"/>
      <c r="AL24" s="460"/>
      <c r="AM24" s="460"/>
      <c r="AN24" s="460"/>
      <c r="AO24" s="460"/>
    </row>
    <row r="25" spans="1:41">
      <c r="A25" s="458">
        <v>19</v>
      </c>
      <c r="B25" s="459" t="s">
        <v>18</v>
      </c>
      <c r="C25" s="460"/>
      <c r="D25" s="460"/>
      <c r="E25" s="460"/>
      <c r="F25" s="460">
        <v>0.27700000000000002</v>
      </c>
      <c r="G25" s="460"/>
      <c r="H25" s="460"/>
      <c r="I25" s="460"/>
      <c r="J25" s="460"/>
      <c r="K25" s="460"/>
      <c r="L25" s="460"/>
      <c r="M25" s="460"/>
      <c r="N25" s="460"/>
      <c r="O25" s="460"/>
      <c r="P25" s="460"/>
      <c r="Q25" s="460"/>
      <c r="R25" s="460"/>
      <c r="S25" s="460"/>
      <c r="T25" s="460"/>
      <c r="U25" s="460"/>
      <c r="V25" s="460"/>
      <c r="W25" s="460"/>
      <c r="X25" s="460"/>
      <c r="Y25" s="460">
        <v>28.358000000000001</v>
      </c>
      <c r="Z25" s="460"/>
      <c r="AA25" s="460"/>
      <c r="AB25" s="460"/>
      <c r="AC25" s="460">
        <v>0.27700000000000002</v>
      </c>
      <c r="AD25" s="460"/>
      <c r="AE25" s="460"/>
      <c r="AF25" s="460"/>
      <c r="AG25" s="460"/>
      <c r="AH25" s="460"/>
      <c r="AI25" s="460"/>
      <c r="AJ25" s="460"/>
      <c r="AK25" s="460"/>
      <c r="AL25" s="460"/>
      <c r="AM25" s="460"/>
      <c r="AN25" s="460"/>
      <c r="AO25" s="460"/>
    </row>
    <row r="26" spans="1:41">
      <c r="A26" s="458">
        <v>20</v>
      </c>
      <c r="B26" s="459" t="s">
        <v>21</v>
      </c>
      <c r="C26" s="460">
        <v>0.77200000000000002</v>
      </c>
      <c r="D26" s="460"/>
      <c r="E26" s="460"/>
      <c r="F26" s="460">
        <v>1.9810000000000001</v>
      </c>
      <c r="G26" s="460"/>
      <c r="H26" s="460"/>
      <c r="I26" s="460"/>
      <c r="J26" s="460"/>
      <c r="K26" s="460"/>
      <c r="L26" s="460"/>
      <c r="M26" s="460"/>
      <c r="N26" s="460"/>
      <c r="O26" s="460">
        <v>1.347</v>
      </c>
      <c r="P26" s="460"/>
      <c r="Q26" s="460"/>
      <c r="R26" s="460"/>
      <c r="S26" s="460"/>
      <c r="T26" s="460"/>
      <c r="U26" s="460"/>
      <c r="V26" s="460"/>
      <c r="W26" s="460"/>
      <c r="X26" s="460"/>
      <c r="Y26" s="460">
        <v>28.358000000000001</v>
      </c>
      <c r="Z26" s="460"/>
      <c r="AA26" s="460"/>
      <c r="AB26" s="460">
        <v>7.5999999999999998E-2</v>
      </c>
      <c r="AC26" s="460">
        <v>2.7909999999999999</v>
      </c>
      <c r="AD26" s="460"/>
      <c r="AE26" s="460"/>
      <c r="AF26" s="460">
        <v>2.8370000000000002</v>
      </c>
      <c r="AG26" s="460"/>
      <c r="AH26" s="460"/>
      <c r="AI26" s="460"/>
      <c r="AJ26" s="460">
        <v>0.1</v>
      </c>
      <c r="AK26" s="460"/>
      <c r="AL26" s="460"/>
      <c r="AM26" s="460"/>
      <c r="AN26" s="460"/>
      <c r="AO26" s="460">
        <v>1.0089999999999999</v>
      </c>
    </row>
    <row r="27" spans="1:41" ht="13.5">
      <c r="A27" s="458">
        <v>21</v>
      </c>
      <c r="B27" s="461" t="s">
        <v>24</v>
      </c>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460"/>
      <c r="AM27" s="460"/>
      <c r="AN27" s="460"/>
      <c r="AO27" s="460"/>
    </row>
    <row r="28" spans="1:41">
      <c r="A28" s="458">
        <v>22</v>
      </c>
      <c r="B28" s="459" t="s">
        <v>25</v>
      </c>
      <c r="C28" s="460">
        <v>0.77200000000000002</v>
      </c>
      <c r="D28" s="460"/>
      <c r="E28" s="460"/>
      <c r="F28" s="460">
        <v>1.9810000000000001</v>
      </c>
      <c r="G28" s="460"/>
      <c r="H28" s="460"/>
      <c r="I28" s="460"/>
      <c r="J28" s="460"/>
      <c r="K28" s="460"/>
      <c r="L28" s="460"/>
      <c r="M28" s="460"/>
      <c r="N28" s="460"/>
      <c r="O28" s="460">
        <v>1.347</v>
      </c>
      <c r="P28" s="460"/>
      <c r="Q28" s="460"/>
      <c r="R28" s="460"/>
      <c r="S28" s="460"/>
      <c r="T28" s="460"/>
      <c r="U28" s="460"/>
      <c r="V28" s="460"/>
      <c r="W28" s="460"/>
      <c r="X28" s="460"/>
      <c r="Y28" s="460"/>
      <c r="Z28" s="460"/>
      <c r="AA28" s="460"/>
      <c r="AB28" s="460">
        <v>7.5999999999999998E-2</v>
      </c>
      <c r="AC28" s="460">
        <v>2.7909999999999999</v>
      </c>
      <c r="AD28" s="460"/>
      <c r="AE28" s="460"/>
      <c r="AF28" s="460">
        <v>2.8370000000000002</v>
      </c>
      <c r="AG28" s="460"/>
      <c r="AH28" s="460"/>
      <c r="AI28" s="460"/>
      <c r="AJ28" s="460">
        <v>0.1</v>
      </c>
      <c r="AK28" s="460"/>
      <c r="AL28" s="460"/>
      <c r="AM28" s="460"/>
      <c r="AN28" s="460"/>
      <c r="AO28" s="460">
        <v>1.0089999999999999</v>
      </c>
    </row>
    <row r="29" spans="1:41">
      <c r="A29" s="458">
        <v>23</v>
      </c>
      <c r="B29" s="459" t="s">
        <v>26</v>
      </c>
      <c r="C29" s="460"/>
      <c r="D29" s="460"/>
      <c r="E29" s="460"/>
      <c r="F29" s="460"/>
      <c r="G29" s="460"/>
      <c r="H29" s="460"/>
      <c r="I29" s="460"/>
      <c r="J29" s="460"/>
      <c r="K29" s="460"/>
      <c r="L29" s="460"/>
      <c r="M29" s="460"/>
      <c r="N29" s="460"/>
      <c r="O29" s="460"/>
      <c r="P29" s="460"/>
      <c r="Q29" s="460"/>
      <c r="R29" s="460"/>
      <c r="S29" s="460"/>
      <c r="T29" s="460"/>
      <c r="U29" s="460"/>
      <c r="V29" s="460"/>
      <c r="W29" s="460"/>
      <c r="X29" s="460"/>
      <c r="Y29" s="460">
        <v>28.358000000000001</v>
      </c>
      <c r="Z29" s="460"/>
      <c r="AA29" s="460"/>
      <c r="AB29" s="460"/>
      <c r="AC29" s="460"/>
      <c r="AD29" s="460"/>
      <c r="AE29" s="460"/>
      <c r="AF29" s="460"/>
      <c r="AG29" s="460"/>
      <c r="AH29" s="460"/>
      <c r="AI29" s="460"/>
      <c r="AJ29" s="460"/>
      <c r="AK29" s="460"/>
      <c r="AL29" s="460"/>
      <c r="AM29" s="460"/>
      <c r="AN29" s="460"/>
      <c r="AO29" s="460"/>
    </row>
    <row r="30" spans="1:41">
      <c r="A30" s="458">
        <v>24</v>
      </c>
      <c r="B30" s="459" t="s">
        <v>27</v>
      </c>
      <c r="C30" s="460"/>
      <c r="D30" s="460"/>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0"/>
      <c r="AO30" s="460"/>
    </row>
    <row r="31" spans="1:41">
      <c r="A31" s="453" t="s">
        <v>28</v>
      </c>
      <c r="B31" s="454" t="s">
        <v>29</v>
      </c>
      <c r="C31" s="455"/>
      <c r="D31" s="456"/>
      <c r="E31" s="456"/>
      <c r="F31" s="456"/>
      <c r="G31" s="456"/>
      <c r="H31" s="456"/>
      <c r="I31" s="456"/>
      <c r="J31" s="456"/>
      <c r="K31" s="456"/>
      <c r="L31" s="456"/>
      <c r="M31" s="456"/>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c r="AK31" s="456"/>
      <c r="AL31" s="456"/>
      <c r="AM31" s="456"/>
      <c r="AN31" s="456"/>
      <c r="AO31" s="457"/>
    </row>
    <row r="32" spans="1:41">
      <c r="A32" s="458">
        <v>25</v>
      </c>
      <c r="B32" s="459" t="s">
        <v>16</v>
      </c>
      <c r="C32" s="460">
        <v>60.694000000000003</v>
      </c>
      <c r="D32" s="460"/>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v>54.640999999999998</v>
      </c>
      <c r="AC32" s="460">
        <v>142.67699999999999</v>
      </c>
      <c r="AD32" s="460"/>
      <c r="AE32" s="460"/>
      <c r="AF32" s="460"/>
      <c r="AG32" s="460"/>
      <c r="AH32" s="460"/>
      <c r="AI32" s="460"/>
      <c r="AJ32" s="460">
        <v>6.2140000000000004</v>
      </c>
      <c r="AK32" s="460"/>
      <c r="AL32" s="460"/>
      <c r="AM32" s="460"/>
      <c r="AN32" s="460"/>
      <c r="AO32" s="460"/>
    </row>
    <row r="33" spans="1:41">
      <c r="A33" s="458">
        <v>26</v>
      </c>
      <c r="B33" s="459" t="s">
        <v>17</v>
      </c>
      <c r="C33" s="460">
        <v>60.694000000000003</v>
      </c>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460"/>
      <c r="AK33" s="460"/>
      <c r="AL33" s="460"/>
      <c r="AM33" s="460"/>
      <c r="AN33" s="460"/>
      <c r="AO33" s="460"/>
    </row>
    <row r="34" spans="1:41">
      <c r="A34" s="458">
        <v>27</v>
      </c>
      <c r="B34" s="459" t="s">
        <v>18</v>
      </c>
      <c r="C34" s="460"/>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c r="AB34" s="460">
        <v>54.640999999999998</v>
      </c>
      <c r="AC34" s="460">
        <v>142.67699999999999</v>
      </c>
      <c r="AD34" s="460"/>
      <c r="AE34" s="460"/>
      <c r="AF34" s="460"/>
      <c r="AG34" s="460"/>
      <c r="AH34" s="460"/>
      <c r="AI34" s="460"/>
      <c r="AJ34" s="460">
        <v>6.2140000000000004</v>
      </c>
      <c r="AK34" s="460"/>
      <c r="AL34" s="460"/>
      <c r="AM34" s="460"/>
      <c r="AN34" s="460"/>
      <c r="AO34" s="460"/>
    </row>
    <row r="35" spans="1:41">
      <c r="A35" s="458">
        <v>28</v>
      </c>
      <c r="B35" s="459" t="s">
        <v>19</v>
      </c>
      <c r="C35" s="460">
        <v>577.07799999999997</v>
      </c>
      <c r="D35" s="460">
        <v>3.6850000000000001</v>
      </c>
      <c r="E35" s="460">
        <v>21.286000000000001</v>
      </c>
      <c r="F35" s="460">
        <v>556.75599999999997</v>
      </c>
      <c r="G35" s="460"/>
      <c r="H35" s="460"/>
      <c r="I35" s="460"/>
      <c r="J35" s="460"/>
      <c r="K35" s="460"/>
      <c r="L35" s="460"/>
      <c r="M35" s="460"/>
      <c r="N35" s="460"/>
      <c r="O35" s="460">
        <v>2.036</v>
      </c>
      <c r="P35" s="460">
        <v>0.183</v>
      </c>
      <c r="Q35" s="460"/>
      <c r="R35" s="460"/>
      <c r="S35" s="460"/>
      <c r="T35" s="460"/>
      <c r="U35" s="460"/>
      <c r="V35" s="460"/>
      <c r="W35" s="460"/>
      <c r="X35" s="460"/>
      <c r="Y35" s="460"/>
      <c r="Z35" s="460"/>
      <c r="AA35" s="460"/>
      <c r="AB35" s="460">
        <v>98.906000000000006</v>
      </c>
      <c r="AC35" s="460">
        <v>123.217</v>
      </c>
      <c r="AD35" s="460"/>
      <c r="AE35" s="460"/>
      <c r="AF35" s="460">
        <v>6.7510000000000003</v>
      </c>
      <c r="AG35" s="460"/>
      <c r="AH35" s="460"/>
      <c r="AI35" s="460"/>
      <c r="AJ35" s="460"/>
      <c r="AK35" s="460"/>
      <c r="AL35" s="460"/>
      <c r="AM35" s="460"/>
      <c r="AN35" s="460"/>
      <c r="AO35" s="460">
        <v>486.58499999999998</v>
      </c>
    </row>
    <row r="36" spans="1:41">
      <c r="A36" s="458">
        <v>29</v>
      </c>
      <c r="B36" s="459" t="s">
        <v>17</v>
      </c>
      <c r="C36" s="460">
        <v>551.971</v>
      </c>
      <c r="D36" s="460"/>
      <c r="E36" s="460"/>
      <c r="F36" s="460">
        <v>551.971</v>
      </c>
      <c r="G36" s="460"/>
      <c r="H36" s="460"/>
      <c r="I36" s="460"/>
      <c r="J36" s="460"/>
      <c r="K36" s="460"/>
      <c r="L36" s="460"/>
      <c r="M36" s="460"/>
      <c r="N36" s="460"/>
      <c r="O36" s="460"/>
      <c r="P36" s="460"/>
      <c r="Q36" s="460"/>
      <c r="R36" s="460"/>
      <c r="S36" s="460"/>
      <c r="T36" s="460"/>
      <c r="U36" s="460"/>
      <c r="V36" s="460"/>
      <c r="W36" s="460"/>
      <c r="X36" s="460"/>
      <c r="Y36" s="460"/>
      <c r="Z36" s="460"/>
      <c r="AA36" s="460"/>
      <c r="AB36" s="460"/>
      <c r="AC36" s="460"/>
      <c r="AD36" s="460"/>
      <c r="AE36" s="460"/>
      <c r="AF36" s="460"/>
      <c r="AG36" s="460"/>
      <c r="AH36" s="460"/>
      <c r="AI36" s="460"/>
      <c r="AJ36" s="460"/>
      <c r="AK36" s="460"/>
      <c r="AL36" s="460"/>
      <c r="AM36" s="460"/>
      <c r="AN36" s="460"/>
      <c r="AO36" s="460"/>
    </row>
    <row r="37" spans="1:41">
      <c r="A37" s="458">
        <v>30</v>
      </c>
      <c r="B37" s="459" t="s">
        <v>18</v>
      </c>
      <c r="C37" s="460">
        <v>25.106999999999999</v>
      </c>
      <c r="D37" s="460">
        <v>3.6850000000000001</v>
      </c>
      <c r="E37" s="460">
        <v>21.286000000000001</v>
      </c>
      <c r="F37" s="460">
        <v>4.7850000000000001</v>
      </c>
      <c r="G37" s="460"/>
      <c r="H37" s="460"/>
      <c r="I37" s="460"/>
      <c r="J37" s="460"/>
      <c r="K37" s="460"/>
      <c r="L37" s="460"/>
      <c r="M37" s="460"/>
      <c r="N37" s="460"/>
      <c r="O37" s="460">
        <v>2.036</v>
      </c>
      <c r="P37" s="460">
        <v>0.183</v>
      </c>
      <c r="Q37" s="460"/>
      <c r="R37" s="460"/>
      <c r="S37" s="460"/>
      <c r="T37" s="460"/>
      <c r="U37" s="460"/>
      <c r="V37" s="460"/>
      <c r="W37" s="460"/>
      <c r="X37" s="460"/>
      <c r="Y37" s="460"/>
      <c r="Z37" s="460"/>
      <c r="AA37" s="460"/>
      <c r="AB37" s="460">
        <v>98.906000000000006</v>
      </c>
      <c r="AC37" s="460">
        <v>123.217</v>
      </c>
      <c r="AD37" s="460"/>
      <c r="AE37" s="460"/>
      <c r="AF37" s="460">
        <v>6.7510000000000003</v>
      </c>
      <c r="AG37" s="460"/>
      <c r="AH37" s="460"/>
      <c r="AI37" s="460"/>
      <c r="AJ37" s="460"/>
      <c r="AK37" s="460"/>
      <c r="AL37" s="460"/>
      <c r="AM37" s="460"/>
      <c r="AN37" s="460"/>
      <c r="AO37" s="460">
        <v>486.58499999999998</v>
      </c>
    </row>
    <row r="38" spans="1:41">
      <c r="A38" s="458">
        <v>31</v>
      </c>
      <c r="B38" s="459" t="s">
        <v>20</v>
      </c>
      <c r="C38" s="460">
        <v>92.228999999999999</v>
      </c>
      <c r="D38" s="460">
        <v>46.277999999999999</v>
      </c>
      <c r="E38" s="460"/>
      <c r="F38" s="460"/>
      <c r="G38" s="460"/>
      <c r="H38" s="460"/>
      <c r="I38" s="460"/>
      <c r="J38" s="460"/>
      <c r="K38" s="460"/>
      <c r="L38" s="460"/>
      <c r="M38" s="460"/>
      <c r="N38" s="460"/>
      <c r="O38" s="460"/>
      <c r="P38" s="460"/>
      <c r="Q38" s="460"/>
      <c r="R38" s="460"/>
      <c r="S38" s="460"/>
      <c r="T38" s="460"/>
      <c r="U38" s="460"/>
      <c r="V38" s="460"/>
      <c r="W38" s="460"/>
      <c r="X38" s="460"/>
      <c r="Y38" s="460"/>
      <c r="Z38" s="460"/>
      <c r="AA38" s="460"/>
      <c r="AB38" s="460">
        <v>0.4</v>
      </c>
      <c r="AC38" s="460">
        <v>8.9659999999999993</v>
      </c>
      <c r="AD38" s="460"/>
      <c r="AE38" s="460"/>
      <c r="AF38" s="460"/>
      <c r="AG38" s="460"/>
      <c r="AH38" s="460"/>
      <c r="AI38" s="460"/>
      <c r="AJ38" s="460"/>
      <c r="AK38" s="460"/>
      <c r="AL38" s="460"/>
      <c r="AM38" s="460"/>
      <c r="AN38" s="460"/>
      <c r="AO38" s="460"/>
    </row>
    <row r="39" spans="1:41">
      <c r="A39" s="458">
        <v>32</v>
      </c>
      <c r="B39" s="459" t="s">
        <v>17</v>
      </c>
      <c r="C39" s="460">
        <v>92.228999999999999</v>
      </c>
      <c r="D39" s="460">
        <v>46.277999999999999</v>
      </c>
      <c r="E39" s="460"/>
      <c r="F39" s="460"/>
      <c r="G39" s="460"/>
      <c r="H39" s="460"/>
      <c r="I39" s="460"/>
      <c r="J39" s="460"/>
      <c r="K39" s="460"/>
      <c r="L39" s="460"/>
      <c r="M39" s="460"/>
      <c r="N39" s="460"/>
      <c r="O39" s="460"/>
      <c r="P39" s="460"/>
      <c r="Q39" s="460"/>
      <c r="R39" s="460"/>
      <c r="S39" s="460"/>
      <c r="T39" s="460"/>
      <c r="U39" s="460"/>
      <c r="V39" s="460"/>
      <c r="W39" s="460"/>
      <c r="X39" s="460"/>
      <c r="Y39" s="460"/>
      <c r="Z39" s="460"/>
      <c r="AA39" s="460"/>
      <c r="AB39" s="460">
        <v>0.4</v>
      </c>
      <c r="AC39" s="460">
        <v>8.9659999999999993</v>
      </c>
      <c r="AD39" s="460"/>
      <c r="AE39" s="460"/>
      <c r="AF39" s="460"/>
      <c r="AG39" s="460"/>
      <c r="AH39" s="460"/>
      <c r="AI39" s="460"/>
      <c r="AJ39" s="460"/>
      <c r="AK39" s="460"/>
      <c r="AL39" s="460"/>
      <c r="AM39" s="460"/>
      <c r="AN39" s="460"/>
      <c r="AO39" s="460"/>
    </row>
    <row r="40" spans="1:41">
      <c r="A40" s="458">
        <v>33</v>
      </c>
      <c r="B40" s="459" t="s">
        <v>18</v>
      </c>
      <c r="C40" s="460"/>
      <c r="D40" s="460"/>
      <c r="E40" s="460"/>
      <c r="F40" s="460"/>
      <c r="G40" s="460"/>
      <c r="H40" s="460"/>
      <c r="I40" s="460"/>
      <c r="J40" s="460"/>
      <c r="K40" s="460"/>
      <c r="L40" s="460"/>
      <c r="M40" s="460"/>
      <c r="N40" s="460"/>
      <c r="O40" s="460"/>
      <c r="P40" s="460"/>
      <c r="Q40" s="460"/>
      <c r="R40" s="460"/>
      <c r="S40" s="460"/>
      <c r="T40" s="460"/>
      <c r="U40" s="460"/>
      <c r="V40" s="460"/>
      <c r="W40" s="460"/>
      <c r="X40" s="460"/>
      <c r="Y40" s="460"/>
      <c r="Z40" s="460"/>
      <c r="AA40" s="460"/>
      <c r="AB40" s="460"/>
      <c r="AC40" s="460"/>
      <c r="AD40" s="460"/>
      <c r="AE40" s="460"/>
      <c r="AF40" s="460"/>
      <c r="AG40" s="460"/>
      <c r="AH40" s="460"/>
      <c r="AI40" s="460"/>
      <c r="AJ40" s="460"/>
      <c r="AK40" s="460"/>
      <c r="AL40" s="460"/>
      <c r="AM40" s="460"/>
      <c r="AN40" s="460"/>
      <c r="AO40" s="460"/>
    </row>
    <row r="41" spans="1:41">
      <c r="A41" s="458">
        <v>34</v>
      </c>
      <c r="B41" s="459" t="s">
        <v>21</v>
      </c>
      <c r="C41" s="460">
        <v>730</v>
      </c>
      <c r="D41" s="460">
        <v>49.963000000000001</v>
      </c>
      <c r="E41" s="460">
        <v>21.286000000000001</v>
      </c>
      <c r="F41" s="460">
        <v>556.75599999999997</v>
      </c>
      <c r="G41" s="460"/>
      <c r="H41" s="460"/>
      <c r="I41" s="460"/>
      <c r="J41" s="460"/>
      <c r="K41" s="460"/>
      <c r="L41" s="460"/>
      <c r="M41" s="460"/>
      <c r="N41" s="460"/>
      <c r="O41" s="460">
        <v>2.036</v>
      </c>
      <c r="P41" s="460">
        <v>0.183</v>
      </c>
      <c r="Q41" s="460"/>
      <c r="R41" s="460"/>
      <c r="S41" s="460"/>
      <c r="T41" s="460"/>
      <c r="U41" s="460"/>
      <c r="V41" s="460"/>
      <c r="W41" s="460"/>
      <c r="X41" s="460"/>
      <c r="Y41" s="460"/>
      <c r="Z41" s="460"/>
      <c r="AA41" s="460"/>
      <c r="AB41" s="460">
        <v>153.947</v>
      </c>
      <c r="AC41" s="460">
        <v>274.86</v>
      </c>
      <c r="AD41" s="460"/>
      <c r="AE41" s="460"/>
      <c r="AF41" s="460">
        <v>6.7510000000000003</v>
      </c>
      <c r="AG41" s="460"/>
      <c r="AH41" s="460"/>
      <c r="AI41" s="460"/>
      <c r="AJ41" s="460">
        <v>6.2140000000000004</v>
      </c>
      <c r="AK41" s="460"/>
      <c r="AL41" s="460"/>
      <c r="AM41" s="460"/>
      <c r="AN41" s="460"/>
      <c r="AO41" s="460">
        <v>486.58499999999998</v>
      </c>
    </row>
    <row r="42" spans="1:41" ht="13.5">
      <c r="A42" s="458">
        <v>35</v>
      </c>
      <c r="B42" s="461" t="s">
        <v>30</v>
      </c>
      <c r="C42" s="460"/>
      <c r="D42" s="460"/>
      <c r="E42" s="460"/>
      <c r="F42" s="460"/>
      <c r="G42" s="460"/>
      <c r="H42" s="460"/>
      <c r="I42" s="460"/>
      <c r="J42" s="460"/>
      <c r="K42" s="460"/>
      <c r="L42" s="460"/>
      <c r="M42" s="460"/>
      <c r="N42" s="460"/>
      <c r="O42" s="460"/>
      <c r="P42" s="460"/>
      <c r="Q42" s="460"/>
      <c r="R42" s="460"/>
      <c r="S42" s="460"/>
      <c r="T42" s="460"/>
      <c r="U42" s="460"/>
      <c r="V42" s="460"/>
      <c r="W42" s="460"/>
      <c r="X42" s="460"/>
      <c r="Y42" s="460"/>
      <c r="Z42" s="460"/>
      <c r="AA42" s="460"/>
      <c r="AB42" s="460"/>
      <c r="AC42" s="460"/>
      <c r="AD42" s="460"/>
      <c r="AE42" s="460"/>
      <c r="AF42" s="460"/>
      <c r="AG42" s="460"/>
      <c r="AH42" s="460"/>
      <c r="AI42" s="460"/>
      <c r="AJ42" s="460"/>
      <c r="AK42" s="460"/>
      <c r="AL42" s="460"/>
      <c r="AM42" s="460"/>
      <c r="AN42" s="460"/>
      <c r="AO42" s="460"/>
    </row>
    <row r="43" spans="1:41">
      <c r="A43" s="458">
        <v>36</v>
      </c>
      <c r="B43" s="459" t="s">
        <v>25</v>
      </c>
      <c r="C43" s="460">
        <v>730</v>
      </c>
      <c r="D43" s="460">
        <v>49.963000000000001</v>
      </c>
      <c r="E43" s="460">
        <v>21.286000000000001</v>
      </c>
      <c r="F43" s="460">
        <v>556.28899999999999</v>
      </c>
      <c r="G43" s="460"/>
      <c r="H43" s="460"/>
      <c r="I43" s="460"/>
      <c r="J43" s="460"/>
      <c r="K43" s="460"/>
      <c r="L43" s="460"/>
      <c r="M43" s="460"/>
      <c r="N43" s="460"/>
      <c r="O43" s="460">
        <v>1.694</v>
      </c>
      <c r="P43" s="460">
        <v>9.0999999999999998E-2</v>
      </c>
      <c r="Q43" s="460"/>
      <c r="R43" s="460"/>
      <c r="S43" s="460"/>
      <c r="T43" s="460"/>
      <c r="U43" s="460"/>
      <c r="V43" s="460"/>
      <c r="W43" s="460"/>
      <c r="X43" s="460"/>
      <c r="Y43" s="460"/>
      <c r="Z43" s="460"/>
      <c r="AA43" s="460"/>
      <c r="AB43" s="460">
        <v>153.947</v>
      </c>
      <c r="AC43" s="460">
        <v>273.71600000000001</v>
      </c>
      <c r="AD43" s="460"/>
      <c r="AE43" s="460"/>
      <c r="AF43" s="460">
        <v>4.7220000000000004</v>
      </c>
      <c r="AG43" s="460"/>
      <c r="AH43" s="460"/>
      <c r="AI43" s="460"/>
      <c r="AJ43" s="460">
        <v>6.2140000000000004</v>
      </c>
      <c r="AK43" s="460"/>
      <c r="AL43" s="460"/>
      <c r="AM43" s="460"/>
      <c r="AN43" s="460"/>
      <c r="AO43" s="460">
        <v>456.77</v>
      </c>
    </row>
    <row r="44" spans="1:41">
      <c r="A44" s="458">
        <v>37</v>
      </c>
      <c r="B44" s="459" t="s">
        <v>26</v>
      </c>
      <c r="C44" s="460"/>
      <c r="D44" s="460"/>
      <c r="E44" s="460"/>
      <c r="F44" s="460">
        <v>0.46700000000000003</v>
      </c>
      <c r="G44" s="460"/>
      <c r="H44" s="460"/>
      <c r="I44" s="460"/>
      <c r="J44" s="460"/>
      <c r="K44" s="460"/>
      <c r="L44" s="460"/>
      <c r="M44" s="460"/>
      <c r="N44" s="460"/>
      <c r="O44" s="460">
        <v>0.34100000000000003</v>
      </c>
      <c r="P44" s="460">
        <v>9.0999999999999998E-2</v>
      </c>
      <c r="Q44" s="460"/>
      <c r="R44" s="460"/>
      <c r="S44" s="460"/>
      <c r="T44" s="460"/>
      <c r="U44" s="460"/>
      <c r="V44" s="460"/>
      <c r="W44" s="460"/>
      <c r="X44" s="460"/>
      <c r="Y44" s="460"/>
      <c r="Z44" s="460"/>
      <c r="AA44" s="460"/>
      <c r="AB44" s="460"/>
      <c r="AC44" s="460">
        <v>1.143</v>
      </c>
      <c r="AD44" s="460"/>
      <c r="AE44" s="460"/>
      <c r="AF44" s="460">
        <v>2.028</v>
      </c>
      <c r="AG44" s="460"/>
      <c r="AH44" s="460"/>
      <c r="AI44" s="460"/>
      <c r="AJ44" s="460"/>
      <c r="AK44" s="460"/>
      <c r="AL44" s="460"/>
      <c r="AM44" s="460"/>
      <c r="AN44" s="460"/>
      <c r="AO44" s="460">
        <v>29.815000000000001</v>
      </c>
    </row>
    <row r="45" spans="1:41">
      <c r="A45" s="458">
        <v>38</v>
      </c>
      <c r="B45" s="459" t="s">
        <v>27</v>
      </c>
      <c r="C45" s="460"/>
      <c r="D45" s="460"/>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460"/>
      <c r="AI45" s="460"/>
      <c r="AJ45" s="460"/>
      <c r="AK45" s="460"/>
      <c r="AL45" s="460"/>
      <c r="AM45" s="460"/>
      <c r="AN45" s="460"/>
      <c r="AO45" s="460"/>
    </row>
    <row r="46" spans="1:41">
      <c r="A46" s="462"/>
    </row>
  </sheetData>
  <phoneticPr fontId="71" type="noConversion"/>
  <pageMargins left="0.78740157480314965" right="0.59055118110236227" top="0.98425196850393704" bottom="0.39370078740157483" header="0.31496062992125984" footer="0.31496062992125984"/>
  <pageSetup paperSize="8" scale="3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2:L43"/>
  <sheetViews>
    <sheetView workbookViewId="0">
      <pane xSplit="2" ySplit="5" topLeftCell="H15" activePane="bottomRight" state="frozen"/>
      <selection activeCell="A9" sqref="A9:D9"/>
      <selection pane="topRight" activeCell="A9" sqref="A9:D9"/>
      <selection pane="bottomLeft" activeCell="A9" sqref="A9:D9"/>
      <selection pane="bottomRight" activeCell="L42" sqref="L42"/>
    </sheetView>
  </sheetViews>
  <sheetFormatPr defaultRowHeight="12.75"/>
  <cols>
    <col min="1" max="1" width="5.85546875" style="445" customWidth="1"/>
    <col min="2" max="2" width="42.28515625" style="445" customWidth="1"/>
    <col min="3" max="10" width="14.7109375" style="445" customWidth="1"/>
    <col min="11" max="12" width="16.7109375" style="445" customWidth="1"/>
    <col min="13" max="16384" width="9.140625" style="445"/>
  </cols>
  <sheetData>
    <row r="2" spans="1:12" ht="18.75">
      <c r="A2" s="446" t="s">
        <v>8</v>
      </c>
      <c r="B2" s="447"/>
      <c r="C2" s="447"/>
      <c r="D2" s="447"/>
      <c r="E2" s="447"/>
      <c r="F2" s="447"/>
      <c r="G2" s="447"/>
      <c r="H2" s="447"/>
      <c r="I2" s="447"/>
      <c r="J2" s="447"/>
      <c r="K2" s="447"/>
      <c r="L2" s="447"/>
    </row>
    <row r="3" spans="1:12" ht="18.75">
      <c r="A3" s="447" t="s">
        <v>9</v>
      </c>
      <c r="B3" s="447"/>
      <c r="C3" s="447"/>
      <c r="D3" s="447"/>
      <c r="E3" s="447"/>
      <c r="F3" s="447"/>
      <c r="G3" s="447"/>
      <c r="H3" s="447"/>
      <c r="I3" s="447"/>
      <c r="J3" s="447"/>
      <c r="K3" s="447"/>
      <c r="L3" s="447"/>
    </row>
    <row r="4" spans="1:12" ht="15.75">
      <c r="A4" s="448"/>
    </row>
    <row r="5" spans="1:12" s="452" customFormat="1" ht="37.5">
      <c r="A5" s="449" t="s">
        <v>10</v>
      </c>
      <c r="B5" s="449" t="s">
        <v>11</v>
      </c>
      <c r="C5" s="450" t="s">
        <v>97</v>
      </c>
      <c r="D5" s="450" t="s">
        <v>126</v>
      </c>
      <c r="E5" s="450" t="s">
        <v>98</v>
      </c>
      <c r="F5" s="450" t="s">
        <v>99</v>
      </c>
      <c r="G5" s="450" t="s">
        <v>100</v>
      </c>
      <c r="H5" s="450" t="s">
        <v>101</v>
      </c>
      <c r="I5" s="450" t="s">
        <v>102</v>
      </c>
      <c r="J5" s="450" t="s">
        <v>130</v>
      </c>
      <c r="K5" s="451" t="s">
        <v>12</v>
      </c>
      <c r="L5" s="450" t="s">
        <v>13</v>
      </c>
    </row>
    <row r="6" spans="1:12">
      <c r="A6" s="453" t="s">
        <v>35</v>
      </c>
      <c r="B6" s="454" t="s">
        <v>29</v>
      </c>
      <c r="C6" s="455"/>
      <c r="D6" s="456"/>
      <c r="E6" s="456"/>
      <c r="F6" s="456"/>
      <c r="G6" s="456"/>
      <c r="H6" s="456"/>
      <c r="I6" s="456"/>
      <c r="J6" s="456"/>
      <c r="K6" s="456"/>
      <c r="L6" s="457"/>
    </row>
    <row r="7" spans="1:12">
      <c r="A7" s="458" t="s">
        <v>104</v>
      </c>
      <c r="B7" s="459" t="s">
        <v>16</v>
      </c>
      <c r="C7" s="460"/>
      <c r="D7" s="460"/>
      <c r="E7" s="460"/>
      <c r="F7" s="460"/>
      <c r="G7" s="460"/>
      <c r="H7" s="460"/>
      <c r="I7" s="460"/>
      <c r="J7" s="460"/>
      <c r="K7" s="460"/>
      <c r="L7" s="460"/>
    </row>
    <row r="8" spans="1:12">
      <c r="A8" s="458" t="s">
        <v>104</v>
      </c>
      <c r="B8" s="459" t="s">
        <v>17</v>
      </c>
      <c r="C8" s="460"/>
      <c r="D8" s="460"/>
      <c r="E8" s="460"/>
      <c r="F8" s="460"/>
      <c r="G8" s="460"/>
      <c r="H8" s="460"/>
      <c r="I8" s="460"/>
      <c r="J8" s="460"/>
      <c r="K8" s="460"/>
      <c r="L8" s="460"/>
    </row>
    <row r="9" spans="1:12">
      <c r="A9" s="458" t="s">
        <v>104</v>
      </c>
      <c r="B9" s="459" t="s">
        <v>18</v>
      </c>
      <c r="C9" s="460"/>
      <c r="D9" s="460"/>
      <c r="E9" s="460"/>
      <c r="F9" s="460"/>
      <c r="G9" s="460"/>
      <c r="H9" s="460"/>
      <c r="I9" s="460"/>
      <c r="J9" s="460"/>
      <c r="K9" s="460"/>
      <c r="L9" s="460"/>
    </row>
    <row r="10" spans="1:12">
      <c r="A10" s="458" t="s">
        <v>104</v>
      </c>
      <c r="B10" s="459" t="s">
        <v>19</v>
      </c>
      <c r="C10" s="460"/>
      <c r="D10" s="460"/>
      <c r="E10" s="460"/>
      <c r="F10" s="460"/>
      <c r="G10" s="460"/>
      <c r="H10" s="460"/>
      <c r="I10" s="460"/>
      <c r="J10" s="460"/>
      <c r="K10" s="460"/>
      <c r="L10" s="460"/>
    </row>
    <row r="11" spans="1:12">
      <c r="A11" s="458" t="s">
        <v>104</v>
      </c>
      <c r="B11" s="459" t="s">
        <v>17</v>
      </c>
      <c r="C11" s="460"/>
      <c r="D11" s="460"/>
      <c r="E11" s="460"/>
      <c r="F11" s="460"/>
      <c r="G11" s="460"/>
      <c r="H11" s="460"/>
      <c r="I11" s="460"/>
      <c r="J11" s="460"/>
      <c r="K11" s="460"/>
      <c r="L11" s="460"/>
    </row>
    <row r="12" spans="1:12">
      <c r="A12" s="458" t="s">
        <v>104</v>
      </c>
      <c r="B12" s="459" t="s">
        <v>18</v>
      </c>
      <c r="C12" s="460"/>
      <c r="D12" s="460"/>
      <c r="E12" s="460"/>
      <c r="F12" s="460"/>
      <c r="G12" s="460"/>
      <c r="H12" s="460"/>
      <c r="I12" s="460"/>
      <c r="J12" s="460"/>
      <c r="K12" s="460"/>
      <c r="L12" s="460"/>
    </row>
    <row r="13" spans="1:12">
      <c r="A13" s="458" t="s">
        <v>104</v>
      </c>
      <c r="B13" s="459" t="s">
        <v>20</v>
      </c>
      <c r="C13" s="460"/>
      <c r="D13" s="460"/>
      <c r="E13" s="460"/>
      <c r="F13" s="460"/>
      <c r="G13" s="460"/>
      <c r="H13" s="460"/>
      <c r="I13" s="460"/>
      <c r="J13" s="460"/>
      <c r="K13" s="460"/>
      <c r="L13" s="460"/>
    </row>
    <row r="14" spans="1:12">
      <c r="A14" s="458" t="s">
        <v>104</v>
      </c>
      <c r="B14" s="459" t="s">
        <v>17</v>
      </c>
      <c r="C14" s="460"/>
      <c r="D14" s="460"/>
      <c r="E14" s="460"/>
      <c r="F14" s="460"/>
      <c r="G14" s="460"/>
      <c r="H14" s="460"/>
      <c r="I14" s="460"/>
      <c r="J14" s="460"/>
      <c r="K14" s="460"/>
      <c r="L14" s="460"/>
    </row>
    <row r="15" spans="1:12">
      <c r="A15" s="458" t="s">
        <v>104</v>
      </c>
      <c r="B15" s="459" t="s">
        <v>18</v>
      </c>
      <c r="C15" s="460"/>
      <c r="D15" s="460"/>
      <c r="E15" s="460"/>
      <c r="F15" s="460"/>
      <c r="G15" s="460"/>
      <c r="H15" s="460"/>
      <c r="I15" s="460"/>
      <c r="J15" s="460"/>
      <c r="K15" s="460"/>
      <c r="L15" s="460"/>
    </row>
    <row r="16" spans="1:12">
      <c r="A16" s="458" t="s">
        <v>104</v>
      </c>
      <c r="B16" s="459" t="s">
        <v>21</v>
      </c>
      <c r="C16" s="460"/>
      <c r="D16" s="460"/>
      <c r="E16" s="460"/>
      <c r="F16" s="460"/>
      <c r="G16" s="460"/>
      <c r="H16" s="460"/>
      <c r="I16" s="460"/>
      <c r="J16" s="460"/>
      <c r="K16" s="460"/>
      <c r="L16" s="460"/>
    </row>
    <row r="17" spans="1:12">
      <c r="A17" s="453" t="s">
        <v>36</v>
      </c>
      <c r="B17" s="454" t="s">
        <v>37</v>
      </c>
      <c r="C17" s="455"/>
      <c r="D17" s="456"/>
      <c r="E17" s="456"/>
      <c r="F17" s="456"/>
      <c r="G17" s="456"/>
      <c r="H17" s="456"/>
      <c r="I17" s="456"/>
      <c r="J17" s="456"/>
      <c r="K17" s="456"/>
      <c r="L17" s="457"/>
    </row>
    <row r="18" spans="1:12">
      <c r="A18" s="453" t="s">
        <v>38</v>
      </c>
      <c r="B18" s="454" t="s">
        <v>39</v>
      </c>
      <c r="C18" s="455"/>
      <c r="D18" s="456"/>
      <c r="E18" s="456"/>
      <c r="F18" s="456"/>
      <c r="G18" s="456"/>
      <c r="H18" s="456"/>
      <c r="I18" s="456"/>
      <c r="J18" s="456"/>
      <c r="K18" s="456"/>
      <c r="L18" s="457"/>
    </row>
    <row r="19" spans="1:12">
      <c r="A19" s="458">
        <v>39</v>
      </c>
      <c r="B19" s="459" t="s">
        <v>16</v>
      </c>
      <c r="C19" s="460">
        <v>684.93600000000004</v>
      </c>
      <c r="D19" s="460">
        <v>68.230999999999995</v>
      </c>
      <c r="E19" s="460"/>
      <c r="F19" s="460"/>
      <c r="G19" s="460"/>
      <c r="H19" s="460"/>
      <c r="I19" s="460"/>
      <c r="J19" s="460"/>
      <c r="K19" s="460"/>
      <c r="L19" s="460">
        <v>753.16800000000001</v>
      </c>
    </row>
    <row r="20" spans="1:12">
      <c r="A20" s="458">
        <v>40</v>
      </c>
      <c r="B20" s="459" t="s">
        <v>17</v>
      </c>
      <c r="C20" s="460"/>
      <c r="D20" s="460"/>
      <c r="E20" s="460"/>
      <c r="F20" s="460"/>
      <c r="G20" s="460"/>
      <c r="H20" s="460"/>
      <c r="I20" s="460"/>
      <c r="J20" s="460"/>
      <c r="K20" s="460"/>
      <c r="L20" s="460"/>
    </row>
    <row r="21" spans="1:12">
      <c r="A21" s="458">
        <v>41</v>
      </c>
      <c r="B21" s="459" t="s">
        <v>18</v>
      </c>
      <c r="C21" s="460">
        <v>684.93600000000004</v>
      </c>
      <c r="D21" s="460">
        <v>68.230999999999995</v>
      </c>
      <c r="E21" s="460"/>
      <c r="F21" s="460"/>
      <c r="G21" s="460"/>
      <c r="H21" s="460"/>
      <c r="I21" s="460"/>
      <c r="J21" s="460"/>
      <c r="K21" s="460"/>
      <c r="L21" s="460">
        <v>753.16800000000001</v>
      </c>
    </row>
    <row r="22" spans="1:12">
      <c r="A22" s="458">
        <v>42</v>
      </c>
      <c r="B22" s="459" t="s">
        <v>19</v>
      </c>
      <c r="C22" s="460">
        <v>620.23</v>
      </c>
      <c r="D22" s="460"/>
      <c r="E22" s="460"/>
      <c r="F22" s="460"/>
      <c r="G22" s="460"/>
      <c r="H22" s="460"/>
      <c r="I22" s="460"/>
      <c r="J22" s="460"/>
      <c r="K22" s="460"/>
      <c r="L22" s="460">
        <v>620.23</v>
      </c>
    </row>
    <row r="23" spans="1:12">
      <c r="A23" s="458">
        <v>43</v>
      </c>
      <c r="B23" s="459" t="s">
        <v>17</v>
      </c>
      <c r="C23" s="460"/>
      <c r="D23" s="460"/>
      <c r="E23" s="460"/>
      <c r="F23" s="460"/>
      <c r="G23" s="460"/>
      <c r="H23" s="460"/>
      <c r="I23" s="460"/>
      <c r="J23" s="460"/>
      <c r="K23" s="460"/>
      <c r="L23" s="460"/>
    </row>
    <row r="24" spans="1:12">
      <c r="A24" s="458">
        <v>44</v>
      </c>
      <c r="B24" s="459" t="s">
        <v>18</v>
      </c>
      <c r="C24" s="460">
        <v>620.23</v>
      </c>
      <c r="D24" s="460"/>
      <c r="E24" s="460"/>
      <c r="F24" s="460"/>
      <c r="G24" s="460"/>
      <c r="H24" s="460"/>
      <c r="I24" s="460"/>
      <c r="J24" s="460"/>
      <c r="K24" s="460"/>
      <c r="L24" s="460">
        <v>620.23</v>
      </c>
    </row>
    <row r="25" spans="1:12">
      <c r="A25" s="458">
        <v>45</v>
      </c>
      <c r="B25" s="459" t="s">
        <v>20</v>
      </c>
      <c r="C25" s="460">
        <v>20.367999999999999</v>
      </c>
      <c r="D25" s="460">
        <v>12.207000000000001</v>
      </c>
      <c r="E25" s="460"/>
      <c r="F25" s="460"/>
      <c r="G25" s="460"/>
      <c r="H25" s="460"/>
      <c r="I25" s="460"/>
      <c r="J25" s="460"/>
      <c r="K25" s="460"/>
      <c r="L25" s="460">
        <v>32.575000000000003</v>
      </c>
    </row>
    <row r="26" spans="1:12">
      <c r="A26" s="458">
        <v>46</v>
      </c>
      <c r="B26" s="459" t="s">
        <v>17</v>
      </c>
      <c r="C26" s="460">
        <v>20.367999999999999</v>
      </c>
      <c r="D26" s="460">
        <v>12.207000000000001</v>
      </c>
      <c r="E26" s="460"/>
      <c r="F26" s="460"/>
      <c r="G26" s="460"/>
      <c r="H26" s="460"/>
      <c r="I26" s="460"/>
      <c r="J26" s="460"/>
      <c r="K26" s="460"/>
      <c r="L26" s="460">
        <v>32.575000000000003</v>
      </c>
    </row>
    <row r="27" spans="1:12">
      <c r="A27" s="458">
        <v>47</v>
      </c>
      <c r="B27" s="459" t="s">
        <v>18</v>
      </c>
      <c r="C27" s="460"/>
      <c r="D27" s="460"/>
      <c r="E27" s="460"/>
      <c r="F27" s="460"/>
      <c r="G27" s="460"/>
      <c r="H27" s="460"/>
      <c r="I27" s="460"/>
      <c r="J27" s="460"/>
      <c r="K27" s="460"/>
      <c r="L27" s="460"/>
    </row>
    <row r="28" spans="1:12">
      <c r="A28" s="458">
        <v>48</v>
      </c>
      <c r="B28" s="459" t="s">
        <v>40</v>
      </c>
      <c r="C28" s="460">
        <v>1325.5340000000001</v>
      </c>
      <c r="D28" s="460">
        <v>80.438000000000002</v>
      </c>
      <c r="E28" s="460"/>
      <c r="F28" s="460"/>
      <c r="G28" s="460"/>
      <c r="H28" s="460"/>
      <c r="I28" s="460"/>
      <c r="J28" s="460"/>
      <c r="K28" s="460"/>
      <c r="L28" s="460">
        <v>1405.973</v>
      </c>
    </row>
    <row r="29" spans="1:12">
      <c r="A29" s="453" t="s">
        <v>41</v>
      </c>
      <c r="B29" s="454" t="s">
        <v>42</v>
      </c>
      <c r="C29" s="455"/>
      <c r="D29" s="456"/>
      <c r="E29" s="456"/>
      <c r="F29" s="456"/>
      <c r="G29" s="456"/>
      <c r="H29" s="456"/>
      <c r="I29" s="456"/>
      <c r="J29" s="456"/>
      <c r="K29" s="456"/>
      <c r="L29" s="457"/>
    </row>
    <row r="30" spans="1:12">
      <c r="A30" s="458">
        <v>49</v>
      </c>
      <c r="B30" s="459" t="s">
        <v>16</v>
      </c>
      <c r="C30" s="460">
        <v>20.367999999999999</v>
      </c>
      <c r="D30" s="460">
        <v>12.207000000000001</v>
      </c>
      <c r="E30" s="460"/>
      <c r="F30" s="460"/>
      <c r="G30" s="460"/>
      <c r="H30" s="460"/>
      <c r="I30" s="460"/>
      <c r="J30" s="460"/>
      <c r="K30" s="460"/>
      <c r="L30" s="460">
        <v>32.575000000000003</v>
      </c>
    </row>
    <row r="31" spans="1:12">
      <c r="A31" s="458">
        <v>50</v>
      </c>
      <c r="B31" s="459" t="s">
        <v>17</v>
      </c>
      <c r="C31" s="460"/>
      <c r="D31" s="460"/>
      <c r="E31" s="460"/>
      <c r="F31" s="460"/>
      <c r="G31" s="460"/>
      <c r="H31" s="460"/>
      <c r="I31" s="460"/>
      <c r="J31" s="460"/>
      <c r="K31" s="460"/>
      <c r="L31" s="460"/>
    </row>
    <row r="32" spans="1:12">
      <c r="A32" s="458">
        <v>51</v>
      </c>
      <c r="B32" s="459" t="s">
        <v>18</v>
      </c>
      <c r="C32" s="460">
        <v>20.367999999999999</v>
      </c>
      <c r="D32" s="460">
        <v>12.207000000000001</v>
      </c>
      <c r="E32" s="460"/>
      <c r="F32" s="460"/>
      <c r="G32" s="460"/>
      <c r="H32" s="460"/>
      <c r="I32" s="460"/>
      <c r="J32" s="460"/>
      <c r="K32" s="460"/>
      <c r="L32" s="460">
        <v>32.575000000000003</v>
      </c>
    </row>
    <row r="33" spans="1:12">
      <c r="A33" s="458">
        <v>52</v>
      </c>
      <c r="B33" s="459" t="s">
        <v>19</v>
      </c>
      <c r="C33" s="460"/>
      <c r="D33" s="460"/>
      <c r="E33" s="460"/>
      <c r="F33" s="460"/>
      <c r="G33" s="460"/>
      <c r="H33" s="460"/>
      <c r="I33" s="460"/>
      <c r="J33" s="460"/>
      <c r="K33" s="460"/>
      <c r="L33" s="460"/>
    </row>
    <row r="34" spans="1:12">
      <c r="A34" s="458">
        <v>53</v>
      </c>
      <c r="B34" s="459" t="s">
        <v>17</v>
      </c>
      <c r="C34" s="460"/>
      <c r="D34" s="460"/>
      <c r="E34" s="460"/>
      <c r="F34" s="460"/>
      <c r="G34" s="460"/>
      <c r="H34" s="460"/>
      <c r="I34" s="460"/>
      <c r="J34" s="460"/>
      <c r="K34" s="460"/>
      <c r="L34" s="460"/>
    </row>
    <row r="35" spans="1:12">
      <c r="A35" s="458">
        <v>54</v>
      </c>
      <c r="B35" s="459" t="s">
        <v>18</v>
      </c>
      <c r="C35" s="460"/>
      <c r="D35" s="460"/>
      <c r="E35" s="460"/>
      <c r="F35" s="460"/>
      <c r="G35" s="460"/>
      <c r="H35" s="460"/>
      <c r="I35" s="460"/>
      <c r="J35" s="460"/>
      <c r="K35" s="460"/>
      <c r="L35" s="460"/>
    </row>
    <row r="36" spans="1:12">
      <c r="A36" s="458">
        <v>55</v>
      </c>
      <c r="B36" s="459" t="s">
        <v>20</v>
      </c>
      <c r="C36" s="460">
        <v>60.875</v>
      </c>
      <c r="D36" s="460"/>
      <c r="E36" s="460"/>
      <c r="F36" s="460"/>
      <c r="G36" s="460"/>
      <c r="H36" s="460"/>
      <c r="I36" s="460"/>
      <c r="J36" s="460"/>
      <c r="K36" s="460"/>
      <c r="L36" s="460">
        <v>60.875</v>
      </c>
    </row>
    <row r="37" spans="1:12">
      <c r="A37" s="458">
        <v>56</v>
      </c>
      <c r="B37" s="459" t="s">
        <v>17</v>
      </c>
      <c r="C37" s="460">
        <v>40.084000000000003</v>
      </c>
      <c r="D37" s="460"/>
      <c r="E37" s="460"/>
      <c r="F37" s="460"/>
      <c r="G37" s="460"/>
      <c r="H37" s="460"/>
      <c r="I37" s="460"/>
      <c r="J37" s="460"/>
      <c r="K37" s="460"/>
      <c r="L37" s="460">
        <v>40.084000000000003</v>
      </c>
    </row>
    <row r="38" spans="1:12">
      <c r="A38" s="458">
        <v>57</v>
      </c>
      <c r="B38" s="459" t="s">
        <v>18</v>
      </c>
      <c r="C38" s="460">
        <v>20.792000000000002</v>
      </c>
      <c r="D38" s="460"/>
      <c r="E38" s="460"/>
      <c r="F38" s="460"/>
      <c r="G38" s="460"/>
      <c r="H38" s="460"/>
      <c r="I38" s="460"/>
      <c r="J38" s="460"/>
      <c r="K38" s="460"/>
      <c r="L38" s="460">
        <v>20.792000000000002</v>
      </c>
    </row>
    <row r="39" spans="1:12">
      <c r="A39" s="458">
        <v>58</v>
      </c>
      <c r="B39" s="459" t="s">
        <v>43</v>
      </c>
      <c r="C39" s="460">
        <v>81.242999999999995</v>
      </c>
      <c r="D39" s="460">
        <v>12.207000000000001</v>
      </c>
      <c r="E39" s="460"/>
      <c r="F39" s="460"/>
      <c r="G39" s="460"/>
      <c r="H39" s="460"/>
      <c r="I39" s="460"/>
      <c r="J39" s="460"/>
      <c r="K39" s="460"/>
      <c r="L39" s="460">
        <v>93.45</v>
      </c>
    </row>
    <row r="40" spans="1:12">
      <c r="A40" s="467">
        <v>59</v>
      </c>
      <c r="B40" s="468" t="s">
        <v>44</v>
      </c>
      <c r="C40" s="469">
        <v>1406.777</v>
      </c>
      <c r="D40" s="469">
        <v>92.644999999999996</v>
      </c>
      <c r="E40" s="469"/>
      <c r="F40" s="469"/>
      <c r="G40" s="469"/>
      <c r="H40" s="469"/>
      <c r="I40" s="469"/>
      <c r="J40" s="469"/>
      <c r="K40" s="469"/>
      <c r="L40" s="469">
        <v>1499.423</v>
      </c>
    </row>
    <row r="41" spans="1:12">
      <c r="A41" s="470">
        <v>60</v>
      </c>
      <c r="B41" s="471" t="s">
        <v>45</v>
      </c>
      <c r="C41" s="472">
        <v>713397.34100000001</v>
      </c>
      <c r="D41" s="472">
        <v>36991.623</v>
      </c>
      <c r="E41" s="472">
        <v>35.427999999999997</v>
      </c>
      <c r="F41" s="472">
        <v>158.119</v>
      </c>
      <c r="G41" s="472">
        <v>269.096</v>
      </c>
      <c r="H41" s="472">
        <v>6.9219999999999997</v>
      </c>
      <c r="I41" s="472">
        <v>4.3079999999999998</v>
      </c>
      <c r="J41" s="472">
        <v>50.718000000000004</v>
      </c>
      <c r="K41" s="472">
        <v>78.978999999999999</v>
      </c>
      <c r="L41" s="472">
        <v>750992.53500000003</v>
      </c>
    </row>
    <row r="42" spans="1:12" ht="13.5">
      <c r="A42" s="473">
        <v>61</v>
      </c>
      <c r="B42" s="474" t="s">
        <v>46</v>
      </c>
      <c r="C42" s="475">
        <v>60701.735999999997</v>
      </c>
      <c r="D42" s="475">
        <v>1977.645</v>
      </c>
      <c r="E42" s="475"/>
      <c r="F42" s="475">
        <v>4.2999999999999997E-2</v>
      </c>
      <c r="G42" s="475">
        <v>0.189</v>
      </c>
      <c r="H42" s="475"/>
      <c r="I42" s="475"/>
      <c r="J42" s="475">
        <v>3.5000000000000003E-2</v>
      </c>
      <c r="K42" s="475">
        <v>0.35799999999999998</v>
      </c>
      <c r="L42" s="475">
        <v>62680.004999999997</v>
      </c>
    </row>
    <row r="43" spans="1:12">
      <c r="A43" s="462"/>
    </row>
  </sheetData>
  <phoneticPr fontId="71" type="noConversion"/>
  <pageMargins left="0.78740157480314965" right="0.59055118110236227" top="0.98425196850393704" bottom="0.39370078740157483" header="0.31496062992125984" footer="0.31496062992125984"/>
  <pageSetup paperSize="8" scale="9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pageSetUpPr fitToPage="1"/>
  </sheetPr>
  <dimension ref="A2:Q43"/>
  <sheetViews>
    <sheetView tabSelected="1" workbookViewId="0">
      <pane xSplit="2" ySplit="5" topLeftCell="C6" activePane="bottomRight" state="frozen"/>
      <selection activeCell="A9" sqref="A9:D9"/>
      <selection pane="topRight" activeCell="A9" sqref="A9:D9"/>
      <selection pane="bottomLeft" activeCell="A9" sqref="A9:D9"/>
      <selection pane="bottomRight" activeCell="H27" sqref="H27"/>
    </sheetView>
  </sheetViews>
  <sheetFormatPr defaultRowHeight="12.75"/>
  <cols>
    <col min="1" max="1" width="5.85546875" style="445" customWidth="1"/>
    <col min="2" max="2" width="42.28515625" style="445" customWidth="1"/>
    <col min="3" max="16" width="11.7109375" style="445" customWidth="1"/>
    <col min="17" max="17" width="14.7109375" style="445" customWidth="1"/>
    <col min="18" max="16384" width="9.140625" style="445"/>
  </cols>
  <sheetData>
    <row r="2" spans="1:17" ht="18.75">
      <c r="A2" s="446" t="s">
        <v>31</v>
      </c>
      <c r="B2" s="447"/>
      <c r="C2" s="447"/>
      <c r="D2" s="447"/>
      <c r="E2" s="447"/>
      <c r="F2" s="447"/>
      <c r="G2" s="447"/>
      <c r="H2" s="447"/>
      <c r="I2" s="447"/>
      <c r="J2" s="447"/>
      <c r="K2" s="447"/>
      <c r="L2" s="447"/>
      <c r="M2" s="447"/>
      <c r="N2" s="447"/>
      <c r="O2" s="447"/>
      <c r="P2" s="447"/>
      <c r="Q2" s="447"/>
    </row>
    <row r="3" spans="1:17" ht="18.75">
      <c r="A3" s="447" t="s">
        <v>9</v>
      </c>
      <c r="B3" s="447"/>
      <c r="C3" s="447"/>
      <c r="D3" s="447"/>
      <c r="E3" s="447"/>
      <c r="F3" s="447"/>
      <c r="G3" s="447"/>
      <c r="H3" s="447"/>
      <c r="I3" s="447"/>
      <c r="J3" s="447"/>
      <c r="K3" s="447"/>
      <c r="L3" s="447"/>
      <c r="M3" s="447"/>
      <c r="N3" s="447"/>
      <c r="O3" s="447"/>
      <c r="P3" s="447"/>
      <c r="Q3" s="447"/>
    </row>
    <row r="4" spans="1:17" ht="15.75">
      <c r="A4" s="448"/>
    </row>
    <row r="5" spans="1:17" s="452" customFormat="1" ht="37.5">
      <c r="A5" s="449" t="s">
        <v>10</v>
      </c>
      <c r="B5" s="449" t="s">
        <v>11</v>
      </c>
      <c r="C5" s="450" t="s">
        <v>126</v>
      </c>
      <c r="D5" s="450" t="s">
        <v>98</v>
      </c>
      <c r="E5" s="450" t="s">
        <v>99</v>
      </c>
      <c r="F5" s="450" t="s">
        <v>100</v>
      </c>
      <c r="G5" s="450" t="s">
        <v>101</v>
      </c>
      <c r="H5" s="450" t="s">
        <v>102</v>
      </c>
      <c r="I5" s="450" t="s">
        <v>130</v>
      </c>
      <c r="J5" s="450" t="s">
        <v>131</v>
      </c>
      <c r="K5" s="450" t="s">
        <v>144</v>
      </c>
      <c r="L5" s="450" t="s">
        <v>133</v>
      </c>
      <c r="M5" s="450" t="s">
        <v>146</v>
      </c>
      <c r="N5" s="450" t="s">
        <v>135</v>
      </c>
      <c r="O5" s="450" t="s">
        <v>143</v>
      </c>
      <c r="P5" s="451" t="s">
        <v>12</v>
      </c>
      <c r="Q5" s="450" t="s">
        <v>13</v>
      </c>
    </row>
    <row r="6" spans="1:17">
      <c r="A6" s="453" t="s">
        <v>35</v>
      </c>
      <c r="B6" s="454" t="s">
        <v>29</v>
      </c>
      <c r="C6" s="455"/>
      <c r="D6" s="456"/>
      <c r="E6" s="456"/>
      <c r="F6" s="456"/>
      <c r="G6" s="456"/>
      <c r="H6" s="456"/>
      <c r="I6" s="456"/>
      <c r="J6" s="456"/>
      <c r="K6" s="456"/>
      <c r="L6" s="456"/>
      <c r="M6" s="456"/>
      <c r="N6" s="456"/>
      <c r="O6" s="456"/>
      <c r="P6" s="456"/>
      <c r="Q6" s="457"/>
    </row>
    <row r="7" spans="1:17">
      <c r="A7" s="458" t="s">
        <v>104</v>
      </c>
      <c r="B7" s="459" t="s">
        <v>16</v>
      </c>
      <c r="C7" s="460"/>
      <c r="D7" s="460"/>
      <c r="E7" s="460"/>
      <c r="F7" s="460"/>
      <c r="G7" s="460"/>
      <c r="H7" s="460"/>
      <c r="I7" s="460"/>
      <c r="J7" s="460"/>
      <c r="K7" s="460"/>
      <c r="L7" s="460"/>
      <c r="M7" s="460"/>
      <c r="N7" s="460"/>
      <c r="O7" s="460"/>
      <c r="P7" s="460"/>
      <c r="Q7" s="460"/>
    </row>
    <row r="8" spans="1:17">
      <c r="A8" s="458" t="s">
        <v>104</v>
      </c>
      <c r="B8" s="459" t="s">
        <v>17</v>
      </c>
      <c r="C8" s="460"/>
      <c r="D8" s="460"/>
      <c r="E8" s="460"/>
      <c r="F8" s="460"/>
      <c r="G8" s="460"/>
      <c r="H8" s="460"/>
      <c r="I8" s="460"/>
      <c r="J8" s="460"/>
      <c r="K8" s="460"/>
      <c r="L8" s="460"/>
      <c r="M8" s="460"/>
      <c r="N8" s="460"/>
      <c r="O8" s="460"/>
      <c r="P8" s="460"/>
      <c r="Q8" s="460"/>
    </row>
    <row r="9" spans="1:17">
      <c r="A9" s="458" t="s">
        <v>104</v>
      </c>
      <c r="B9" s="459" t="s">
        <v>18</v>
      </c>
      <c r="C9" s="460"/>
      <c r="D9" s="460"/>
      <c r="E9" s="460"/>
      <c r="F9" s="460"/>
      <c r="G9" s="460"/>
      <c r="H9" s="460"/>
      <c r="I9" s="460"/>
      <c r="J9" s="460"/>
      <c r="K9" s="460"/>
      <c r="L9" s="460"/>
      <c r="M9" s="460"/>
      <c r="N9" s="460"/>
      <c r="O9" s="460"/>
      <c r="P9" s="460"/>
      <c r="Q9" s="460"/>
    </row>
    <row r="10" spans="1:17">
      <c r="A10" s="458" t="s">
        <v>104</v>
      </c>
      <c r="B10" s="459" t="s">
        <v>19</v>
      </c>
      <c r="C10" s="460"/>
      <c r="D10" s="460"/>
      <c r="E10" s="460"/>
      <c r="F10" s="460"/>
      <c r="G10" s="460"/>
      <c r="H10" s="460"/>
      <c r="I10" s="460"/>
      <c r="J10" s="460"/>
      <c r="K10" s="460"/>
      <c r="L10" s="460"/>
      <c r="M10" s="460"/>
      <c r="N10" s="460"/>
      <c r="O10" s="460"/>
      <c r="P10" s="460"/>
      <c r="Q10" s="460"/>
    </row>
    <row r="11" spans="1:17">
      <c r="A11" s="458" t="s">
        <v>104</v>
      </c>
      <c r="B11" s="459" t="s">
        <v>17</v>
      </c>
      <c r="C11" s="460"/>
      <c r="D11" s="460"/>
      <c r="E11" s="460"/>
      <c r="F11" s="460"/>
      <c r="G11" s="460"/>
      <c r="H11" s="460"/>
      <c r="I11" s="460"/>
      <c r="J11" s="460"/>
      <c r="K11" s="460"/>
      <c r="L11" s="460"/>
      <c r="M11" s="460"/>
      <c r="N11" s="460"/>
      <c r="O11" s="460"/>
      <c r="P11" s="460"/>
      <c r="Q11" s="460"/>
    </row>
    <row r="12" spans="1:17">
      <c r="A12" s="458" t="s">
        <v>104</v>
      </c>
      <c r="B12" s="459" t="s">
        <v>18</v>
      </c>
      <c r="C12" s="460"/>
      <c r="D12" s="460"/>
      <c r="E12" s="460"/>
      <c r="F12" s="460"/>
      <c r="G12" s="460"/>
      <c r="H12" s="460"/>
      <c r="I12" s="460"/>
      <c r="J12" s="460"/>
      <c r="K12" s="460"/>
      <c r="L12" s="460"/>
      <c r="M12" s="460"/>
      <c r="N12" s="460"/>
      <c r="O12" s="460"/>
      <c r="P12" s="460"/>
      <c r="Q12" s="460"/>
    </row>
    <row r="13" spans="1:17">
      <c r="A13" s="458" t="s">
        <v>104</v>
      </c>
      <c r="B13" s="459" t="s">
        <v>20</v>
      </c>
      <c r="C13" s="460"/>
      <c r="D13" s="460"/>
      <c r="E13" s="460"/>
      <c r="F13" s="460"/>
      <c r="G13" s="460"/>
      <c r="H13" s="460"/>
      <c r="I13" s="460"/>
      <c r="J13" s="460"/>
      <c r="K13" s="460"/>
      <c r="L13" s="460"/>
      <c r="M13" s="460"/>
      <c r="N13" s="460"/>
      <c r="O13" s="460"/>
      <c r="P13" s="460"/>
      <c r="Q13" s="460"/>
    </row>
    <row r="14" spans="1:17">
      <c r="A14" s="458" t="s">
        <v>104</v>
      </c>
      <c r="B14" s="459" t="s">
        <v>17</v>
      </c>
      <c r="C14" s="460"/>
      <c r="D14" s="460"/>
      <c r="E14" s="460"/>
      <c r="F14" s="460"/>
      <c r="G14" s="460"/>
      <c r="H14" s="460"/>
      <c r="I14" s="460"/>
      <c r="J14" s="460"/>
      <c r="K14" s="460"/>
      <c r="L14" s="460"/>
      <c r="M14" s="460"/>
      <c r="N14" s="460"/>
      <c r="O14" s="460"/>
      <c r="P14" s="460"/>
      <c r="Q14" s="460"/>
    </row>
    <row r="15" spans="1:17">
      <c r="A15" s="458" t="s">
        <v>104</v>
      </c>
      <c r="B15" s="459" t="s">
        <v>18</v>
      </c>
      <c r="C15" s="460"/>
      <c r="D15" s="460"/>
      <c r="E15" s="460"/>
      <c r="F15" s="460"/>
      <c r="G15" s="460"/>
      <c r="H15" s="460"/>
      <c r="I15" s="460"/>
      <c r="J15" s="460"/>
      <c r="K15" s="460"/>
      <c r="L15" s="460"/>
      <c r="M15" s="460"/>
      <c r="N15" s="460"/>
      <c r="O15" s="460"/>
      <c r="P15" s="460"/>
      <c r="Q15" s="460"/>
    </row>
    <row r="16" spans="1:17">
      <c r="A16" s="458" t="s">
        <v>104</v>
      </c>
      <c r="B16" s="459" t="s">
        <v>21</v>
      </c>
      <c r="C16" s="460"/>
      <c r="D16" s="460"/>
      <c r="E16" s="460"/>
      <c r="F16" s="460"/>
      <c r="G16" s="460"/>
      <c r="H16" s="460"/>
      <c r="I16" s="460"/>
      <c r="J16" s="460"/>
      <c r="K16" s="460"/>
      <c r="L16" s="460"/>
      <c r="M16" s="460"/>
      <c r="N16" s="460"/>
      <c r="O16" s="460"/>
      <c r="P16" s="460"/>
      <c r="Q16" s="460"/>
    </row>
    <row r="17" spans="1:17">
      <c r="A17" s="453" t="s">
        <v>36</v>
      </c>
      <c r="B17" s="454" t="s">
        <v>37</v>
      </c>
      <c r="C17" s="455"/>
      <c r="D17" s="456"/>
      <c r="E17" s="456"/>
      <c r="F17" s="456"/>
      <c r="G17" s="456"/>
      <c r="H17" s="456"/>
      <c r="I17" s="456"/>
      <c r="J17" s="456"/>
      <c r="K17" s="456"/>
      <c r="L17" s="456"/>
      <c r="M17" s="456"/>
      <c r="N17" s="456"/>
      <c r="O17" s="456"/>
      <c r="P17" s="456"/>
      <c r="Q17" s="457"/>
    </row>
    <row r="18" spans="1:17">
      <c r="A18" s="453" t="s">
        <v>38</v>
      </c>
      <c r="B18" s="454" t="s">
        <v>39</v>
      </c>
      <c r="C18" s="455"/>
      <c r="D18" s="456"/>
      <c r="E18" s="456"/>
      <c r="F18" s="456"/>
      <c r="G18" s="456"/>
      <c r="H18" s="456"/>
      <c r="I18" s="456"/>
      <c r="J18" s="456"/>
      <c r="K18" s="456"/>
      <c r="L18" s="456"/>
      <c r="M18" s="456"/>
      <c r="N18" s="456"/>
      <c r="O18" s="456"/>
      <c r="P18" s="456"/>
      <c r="Q18" s="457"/>
    </row>
    <row r="19" spans="1:17">
      <c r="A19" s="458">
        <v>39</v>
      </c>
      <c r="B19" s="459" t="s">
        <v>16</v>
      </c>
      <c r="C19" s="460">
        <v>394.75700000000001</v>
      </c>
      <c r="D19" s="460"/>
      <c r="E19" s="460"/>
      <c r="F19" s="460"/>
      <c r="G19" s="460"/>
      <c r="H19" s="460"/>
      <c r="I19" s="460"/>
      <c r="J19" s="460"/>
      <c r="K19" s="460"/>
      <c r="L19" s="460"/>
      <c r="M19" s="460"/>
      <c r="N19" s="460"/>
      <c r="O19" s="460"/>
      <c r="P19" s="460"/>
      <c r="Q19" s="460">
        <v>394.75700000000001</v>
      </c>
    </row>
    <row r="20" spans="1:17">
      <c r="A20" s="458">
        <v>40</v>
      </c>
      <c r="B20" s="459" t="s">
        <v>17</v>
      </c>
      <c r="C20" s="460"/>
      <c r="D20" s="460"/>
      <c r="E20" s="460"/>
      <c r="F20" s="460"/>
      <c r="G20" s="460"/>
      <c r="H20" s="460"/>
      <c r="I20" s="460"/>
      <c r="J20" s="460"/>
      <c r="K20" s="460"/>
      <c r="L20" s="460"/>
      <c r="M20" s="460"/>
      <c r="N20" s="460"/>
      <c r="O20" s="460"/>
      <c r="P20" s="460"/>
      <c r="Q20" s="460"/>
    </row>
    <row r="21" spans="1:17">
      <c r="A21" s="458">
        <v>41</v>
      </c>
      <c r="B21" s="459" t="s">
        <v>18</v>
      </c>
      <c r="C21" s="460">
        <v>394.75700000000001</v>
      </c>
      <c r="D21" s="460"/>
      <c r="E21" s="460"/>
      <c r="F21" s="460"/>
      <c r="G21" s="460"/>
      <c r="H21" s="460"/>
      <c r="I21" s="460"/>
      <c r="J21" s="460"/>
      <c r="K21" s="460"/>
      <c r="L21" s="460"/>
      <c r="M21" s="460"/>
      <c r="N21" s="460"/>
      <c r="O21" s="460"/>
      <c r="P21" s="460"/>
      <c r="Q21" s="460">
        <v>394.75700000000001</v>
      </c>
    </row>
    <row r="22" spans="1:17">
      <c r="A22" s="458">
        <v>42</v>
      </c>
      <c r="B22" s="459" t="s">
        <v>19</v>
      </c>
      <c r="C22" s="460"/>
      <c r="D22" s="460"/>
      <c r="E22" s="460"/>
      <c r="F22" s="460"/>
      <c r="G22" s="460"/>
      <c r="H22" s="460"/>
      <c r="I22" s="460"/>
      <c r="J22" s="460"/>
      <c r="K22" s="460"/>
      <c r="L22" s="460"/>
      <c r="M22" s="460"/>
      <c r="N22" s="460"/>
      <c r="O22" s="460"/>
      <c r="P22" s="460"/>
      <c r="Q22" s="460"/>
    </row>
    <row r="23" spans="1:17">
      <c r="A23" s="458">
        <v>43</v>
      </c>
      <c r="B23" s="459" t="s">
        <v>17</v>
      </c>
      <c r="C23" s="460"/>
      <c r="D23" s="460"/>
      <c r="E23" s="460"/>
      <c r="F23" s="460"/>
      <c r="G23" s="460"/>
      <c r="H23" s="460"/>
      <c r="I23" s="460"/>
      <c r="J23" s="460"/>
      <c r="K23" s="460"/>
      <c r="L23" s="460"/>
      <c r="M23" s="460"/>
      <c r="N23" s="460"/>
      <c r="O23" s="460"/>
      <c r="P23" s="460"/>
      <c r="Q23" s="460"/>
    </row>
    <row r="24" spans="1:17">
      <c r="A24" s="458">
        <v>44</v>
      </c>
      <c r="B24" s="459" t="s">
        <v>18</v>
      </c>
      <c r="C24" s="460"/>
      <c r="D24" s="460"/>
      <c r="E24" s="460"/>
      <c r="F24" s="460"/>
      <c r="G24" s="460"/>
      <c r="H24" s="460"/>
      <c r="I24" s="460"/>
      <c r="J24" s="460"/>
      <c r="K24" s="460"/>
      <c r="L24" s="460"/>
      <c r="M24" s="460"/>
      <c r="N24" s="460"/>
      <c r="O24" s="460"/>
      <c r="P24" s="460"/>
      <c r="Q24" s="460"/>
    </row>
    <row r="25" spans="1:17">
      <c r="A25" s="458">
        <v>45</v>
      </c>
      <c r="B25" s="459" t="s">
        <v>20</v>
      </c>
      <c r="C25" s="460"/>
      <c r="D25" s="460">
        <v>11.369</v>
      </c>
      <c r="E25" s="460"/>
      <c r="F25" s="460"/>
      <c r="G25" s="460"/>
      <c r="H25" s="460"/>
      <c r="I25" s="460"/>
      <c r="J25" s="460"/>
      <c r="K25" s="460"/>
      <c r="L25" s="460"/>
      <c r="M25" s="460"/>
      <c r="N25" s="460"/>
      <c r="O25" s="460"/>
      <c r="P25" s="460"/>
      <c r="Q25" s="460">
        <v>11.369</v>
      </c>
    </row>
    <row r="26" spans="1:17">
      <c r="A26" s="458">
        <v>46</v>
      </c>
      <c r="B26" s="459" t="s">
        <v>17</v>
      </c>
      <c r="C26" s="460"/>
      <c r="D26" s="460">
        <v>11.369</v>
      </c>
      <c r="E26" s="460"/>
      <c r="F26" s="460"/>
      <c r="G26" s="460"/>
      <c r="H26" s="460"/>
      <c r="I26" s="460"/>
      <c r="J26" s="460"/>
      <c r="K26" s="460"/>
      <c r="L26" s="460"/>
      <c r="M26" s="460"/>
      <c r="N26" s="460"/>
      <c r="O26" s="460"/>
      <c r="P26" s="460"/>
      <c r="Q26" s="460">
        <v>11.369</v>
      </c>
    </row>
    <row r="27" spans="1:17">
      <c r="A27" s="458">
        <v>47</v>
      </c>
      <c r="B27" s="459" t="s">
        <v>18</v>
      </c>
      <c r="C27" s="460"/>
      <c r="D27" s="460"/>
      <c r="E27" s="460"/>
      <c r="F27" s="460"/>
      <c r="G27" s="460"/>
      <c r="H27" s="460"/>
      <c r="I27" s="460"/>
      <c r="J27" s="460"/>
      <c r="K27" s="460"/>
      <c r="L27" s="460"/>
      <c r="M27" s="460"/>
      <c r="N27" s="460"/>
      <c r="O27" s="460"/>
      <c r="P27" s="460"/>
      <c r="Q27" s="460"/>
    </row>
    <row r="28" spans="1:17">
      <c r="A28" s="458">
        <v>48</v>
      </c>
      <c r="B28" s="459" t="s">
        <v>40</v>
      </c>
      <c r="C28" s="460">
        <v>394.75700000000001</v>
      </c>
      <c r="D28" s="460">
        <v>11.369</v>
      </c>
      <c r="E28" s="460"/>
      <c r="F28" s="460"/>
      <c r="G28" s="460"/>
      <c r="H28" s="460"/>
      <c r="I28" s="460"/>
      <c r="J28" s="460"/>
      <c r="K28" s="460"/>
      <c r="L28" s="460"/>
      <c r="M28" s="460"/>
      <c r="N28" s="460"/>
      <c r="O28" s="460"/>
      <c r="P28" s="460"/>
      <c r="Q28" s="460">
        <v>406.12599999999998</v>
      </c>
    </row>
    <row r="29" spans="1:17">
      <c r="A29" s="453" t="s">
        <v>41</v>
      </c>
      <c r="B29" s="454" t="s">
        <v>42</v>
      </c>
      <c r="C29" s="455"/>
      <c r="D29" s="456"/>
      <c r="E29" s="456"/>
      <c r="F29" s="456"/>
      <c r="G29" s="456"/>
      <c r="H29" s="456"/>
      <c r="I29" s="456"/>
      <c r="J29" s="456"/>
      <c r="K29" s="456"/>
      <c r="L29" s="456"/>
      <c r="M29" s="456"/>
      <c r="N29" s="456"/>
      <c r="O29" s="456"/>
      <c r="P29" s="456"/>
      <c r="Q29" s="457"/>
    </row>
    <row r="30" spans="1:17">
      <c r="A30" s="458">
        <v>49</v>
      </c>
      <c r="B30" s="459" t="s">
        <v>16</v>
      </c>
      <c r="C30" s="460"/>
      <c r="D30" s="460">
        <v>11.369</v>
      </c>
      <c r="E30" s="460"/>
      <c r="F30" s="460"/>
      <c r="G30" s="460"/>
      <c r="H30" s="460"/>
      <c r="I30" s="460"/>
      <c r="J30" s="460"/>
      <c r="K30" s="460"/>
      <c r="L30" s="460"/>
      <c r="M30" s="460"/>
      <c r="N30" s="460"/>
      <c r="O30" s="460"/>
      <c r="P30" s="460"/>
      <c r="Q30" s="460">
        <v>11.369</v>
      </c>
    </row>
    <row r="31" spans="1:17">
      <c r="A31" s="458">
        <v>50</v>
      </c>
      <c r="B31" s="459" t="s">
        <v>17</v>
      </c>
      <c r="C31" s="460"/>
      <c r="D31" s="460"/>
      <c r="E31" s="460"/>
      <c r="F31" s="460"/>
      <c r="G31" s="460"/>
      <c r="H31" s="460"/>
      <c r="I31" s="460"/>
      <c r="J31" s="460"/>
      <c r="K31" s="460"/>
      <c r="L31" s="460"/>
      <c r="M31" s="460"/>
      <c r="N31" s="460"/>
      <c r="O31" s="460"/>
      <c r="P31" s="460"/>
      <c r="Q31" s="460"/>
    </row>
    <row r="32" spans="1:17">
      <c r="A32" s="458">
        <v>51</v>
      </c>
      <c r="B32" s="459" t="s">
        <v>18</v>
      </c>
      <c r="C32" s="460"/>
      <c r="D32" s="460">
        <v>11.369</v>
      </c>
      <c r="E32" s="460"/>
      <c r="F32" s="460"/>
      <c r="G32" s="460"/>
      <c r="H32" s="460"/>
      <c r="I32" s="460"/>
      <c r="J32" s="460"/>
      <c r="K32" s="460"/>
      <c r="L32" s="460"/>
      <c r="M32" s="460"/>
      <c r="N32" s="460"/>
      <c r="O32" s="460"/>
      <c r="P32" s="460"/>
      <c r="Q32" s="460">
        <v>11.369</v>
      </c>
    </row>
    <row r="33" spans="1:17">
      <c r="A33" s="458">
        <v>52</v>
      </c>
      <c r="B33" s="459" t="s">
        <v>19</v>
      </c>
      <c r="C33" s="460"/>
      <c r="D33" s="460"/>
      <c r="E33" s="460"/>
      <c r="F33" s="460"/>
      <c r="G33" s="460"/>
      <c r="H33" s="460"/>
      <c r="I33" s="460"/>
      <c r="J33" s="460"/>
      <c r="K33" s="460"/>
      <c r="L33" s="460"/>
      <c r="M33" s="460"/>
      <c r="N33" s="460"/>
      <c r="O33" s="460"/>
      <c r="P33" s="460"/>
      <c r="Q33" s="460"/>
    </row>
    <row r="34" spans="1:17">
      <c r="A34" s="458">
        <v>53</v>
      </c>
      <c r="B34" s="459" t="s">
        <v>17</v>
      </c>
      <c r="C34" s="460"/>
      <c r="D34" s="460"/>
      <c r="E34" s="460"/>
      <c r="F34" s="460"/>
      <c r="G34" s="460"/>
      <c r="H34" s="460"/>
      <c r="I34" s="460"/>
      <c r="J34" s="460"/>
      <c r="K34" s="460"/>
      <c r="L34" s="460"/>
      <c r="M34" s="460"/>
      <c r="N34" s="460"/>
      <c r="O34" s="460"/>
      <c r="P34" s="460"/>
      <c r="Q34" s="460"/>
    </row>
    <row r="35" spans="1:17">
      <c r="A35" s="458">
        <v>54</v>
      </c>
      <c r="B35" s="459" t="s">
        <v>18</v>
      </c>
      <c r="C35" s="460"/>
      <c r="D35" s="460"/>
      <c r="E35" s="460"/>
      <c r="F35" s="460"/>
      <c r="G35" s="460"/>
      <c r="H35" s="460"/>
      <c r="I35" s="460"/>
      <c r="J35" s="460"/>
      <c r="K35" s="460"/>
      <c r="L35" s="460"/>
      <c r="M35" s="460"/>
      <c r="N35" s="460"/>
      <c r="O35" s="460"/>
      <c r="P35" s="460"/>
      <c r="Q35" s="460"/>
    </row>
    <row r="36" spans="1:17">
      <c r="A36" s="458">
        <v>55</v>
      </c>
      <c r="B36" s="459" t="s">
        <v>20</v>
      </c>
      <c r="C36" s="460">
        <v>393.38900000000001</v>
      </c>
      <c r="D36" s="460"/>
      <c r="E36" s="460"/>
      <c r="F36" s="460"/>
      <c r="G36" s="460"/>
      <c r="H36" s="460"/>
      <c r="I36" s="460"/>
      <c r="J36" s="460"/>
      <c r="K36" s="460"/>
      <c r="L36" s="460"/>
      <c r="M36" s="460"/>
      <c r="N36" s="460"/>
      <c r="O36" s="460"/>
      <c r="P36" s="460"/>
      <c r="Q36" s="460">
        <v>393.38900000000001</v>
      </c>
    </row>
    <row r="37" spans="1:17">
      <c r="A37" s="458">
        <v>56</v>
      </c>
      <c r="B37" s="459" t="s">
        <v>17</v>
      </c>
      <c r="C37" s="460">
        <v>393.38900000000001</v>
      </c>
      <c r="D37" s="460"/>
      <c r="E37" s="460"/>
      <c r="F37" s="460"/>
      <c r="G37" s="460"/>
      <c r="H37" s="460"/>
      <c r="I37" s="460"/>
      <c r="J37" s="460"/>
      <c r="K37" s="460"/>
      <c r="L37" s="460"/>
      <c r="M37" s="460"/>
      <c r="N37" s="460"/>
      <c r="O37" s="460"/>
      <c r="P37" s="460"/>
      <c r="Q37" s="460">
        <v>393.38900000000001</v>
      </c>
    </row>
    <row r="38" spans="1:17">
      <c r="A38" s="458">
        <v>57</v>
      </c>
      <c r="B38" s="459" t="s">
        <v>18</v>
      </c>
      <c r="C38" s="460"/>
      <c r="D38" s="460"/>
      <c r="E38" s="460"/>
      <c r="F38" s="460"/>
      <c r="G38" s="460"/>
      <c r="H38" s="460"/>
      <c r="I38" s="460"/>
      <c r="J38" s="460"/>
      <c r="K38" s="460"/>
      <c r="L38" s="460"/>
      <c r="M38" s="460"/>
      <c r="N38" s="460"/>
      <c r="O38" s="460"/>
      <c r="P38" s="460"/>
      <c r="Q38" s="460"/>
    </row>
    <row r="39" spans="1:17">
      <c r="A39" s="458">
        <v>58</v>
      </c>
      <c r="B39" s="459" t="s">
        <v>43</v>
      </c>
      <c r="C39" s="460">
        <v>393.38900000000001</v>
      </c>
      <c r="D39" s="460">
        <v>11.369</v>
      </c>
      <c r="E39" s="460"/>
      <c r="F39" s="460"/>
      <c r="G39" s="460"/>
      <c r="H39" s="460"/>
      <c r="I39" s="460"/>
      <c r="J39" s="460"/>
      <c r="K39" s="460"/>
      <c r="L39" s="460"/>
      <c r="M39" s="460"/>
      <c r="N39" s="460"/>
      <c r="O39" s="460"/>
      <c r="P39" s="460"/>
      <c r="Q39" s="460">
        <v>404.75799999999998</v>
      </c>
    </row>
    <row r="40" spans="1:17">
      <c r="A40" s="467">
        <v>59</v>
      </c>
      <c r="B40" s="468" t="s">
        <v>44</v>
      </c>
      <c r="C40" s="469">
        <v>788.14499999999998</v>
      </c>
      <c r="D40" s="469">
        <v>22.738</v>
      </c>
      <c r="E40" s="469"/>
      <c r="F40" s="469"/>
      <c r="G40" s="469"/>
      <c r="H40" s="469"/>
      <c r="I40" s="469"/>
      <c r="J40" s="469"/>
      <c r="K40" s="469"/>
      <c r="L40" s="469"/>
      <c r="M40" s="469"/>
      <c r="N40" s="469"/>
      <c r="O40" s="469"/>
      <c r="P40" s="469"/>
      <c r="Q40" s="469">
        <v>810.88400000000001</v>
      </c>
    </row>
    <row r="41" spans="1:17">
      <c r="A41" s="470">
        <v>60</v>
      </c>
      <c r="B41" s="471" t="s">
        <v>45</v>
      </c>
      <c r="C41" s="472">
        <v>282307.36099999998</v>
      </c>
      <c r="D41" s="472">
        <v>7934.2460000000001</v>
      </c>
      <c r="E41" s="472">
        <v>23441.433000000001</v>
      </c>
      <c r="F41" s="472">
        <v>2824.8420000000001</v>
      </c>
      <c r="G41" s="472">
        <v>2372.8739999999998</v>
      </c>
      <c r="H41" s="472">
        <v>3959.317</v>
      </c>
      <c r="I41" s="472">
        <v>487.37</v>
      </c>
      <c r="J41" s="472"/>
      <c r="K41" s="472">
        <v>8.0000000000000002E-3</v>
      </c>
      <c r="L41" s="472">
        <v>24</v>
      </c>
      <c r="M41" s="472"/>
      <c r="N41" s="472"/>
      <c r="O41" s="472">
        <v>23.01</v>
      </c>
      <c r="P41" s="472">
        <v>1054.55</v>
      </c>
      <c r="Q41" s="472">
        <v>324429.01199999999</v>
      </c>
    </row>
    <row r="42" spans="1:17" ht="13.5">
      <c r="A42" s="473">
        <v>61</v>
      </c>
      <c r="B42" s="474" t="s">
        <v>46</v>
      </c>
      <c r="C42" s="475">
        <v>6641.6869999999999</v>
      </c>
      <c r="D42" s="475">
        <v>33.511000000000003</v>
      </c>
      <c r="E42" s="475">
        <v>105.268</v>
      </c>
      <c r="F42" s="475">
        <v>52.82</v>
      </c>
      <c r="G42" s="475">
        <v>2.35</v>
      </c>
      <c r="H42" s="475"/>
      <c r="I42" s="475">
        <v>30.835999999999999</v>
      </c>
      <c r="J42" s="475"/>
      <c r="K42" s="475"/>
      <c r="L42" s="475"/>
      <c r="M42" s="475"/>
      <c r="N42" s="475"/>
      <c r="O42" s="475"/>
      <c r="P42" s="475">
        <v>4.6749999999999998</v>
      </c>
      <c r="Q42" s="475">
        <v>6871.1469999999999</v>
      </c>
    </row>
    <row r="43" spans="1:17">
      <c r="A43" s="462"/>
    </row>
  </sheetData>
  <phoneticPr fontId="71" type="noConversion"/>
  <pageMargins left="0.78740157480314965" right="0.59055118110236227" top="0.98425196850393704" bottom="0.39370078740157483" header="0.31496062992125984" footer="0.31496062992125984"/>
  <pageSetup paperSize="8" scale="87"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2:P44"/>
  <sheetViews>
    <sheetView workbookViewId="0">
      <pane xSplit="2" ySplit="6" topLeftCell="J17" activePane="bottomRight" state="frozen"/>
      <selection activeCell="A9" sqref="A9:D9"/>
      <selection pane="topRight" activeCell="A9" sqref="A9:D9"/>
      <selection pane="bottomLeft" activeCell="A9" sqref="A9:D9"/>
      <selection pane="bottomRight" activeCell="P43" sqref="P43"/>
    </sheetView>
  </sheetViews>
  <sheetFormatPr defaultRowHeight="12.75"/>
  <cols>
    <col min="1" max="1" width="5.85546875" style="445" customWidth="1"/>
    <col min="2" max="2" width="42.28515625" style="445" customWidth="1"/>
    <col min="3" max="9" width="11.7109375" style="445" customWidth="1"/>
    <col min="10" max="10" width="14.7109375" style="445" customWidth="1"/>
    <col min="11" max="13" width="11.7109375" style="445" customWidth="1"/>
    <col min="14" max="16" width="14.7109375" style="445" customWidth="1"/>
    <col min="17" max="16384" width="9.140625" style="445"/>
  </cols>
  <sheetData>
    <row r="2" spans="1:16" ht="18.75">
      <c r="A2" s="446" t="s">
        <v>32</v>
      </c>
      <c r="B2" s="447"/>
      <c r="C2" s="447"/>
      <c r="D2" s="447"/>
      <c r="E2" s="447"/>
      <c r="F2" s="447"/>
      <c r="G2" s="447"/>
      <c r="H2" s="447"/>
      <c r="I2" s="447"/>
      <c r="J2" s="447"/>
      <c r="K2" s="463"/>
      <c r="L2" s="463"/>
      <c r="M2" s="463"/>
      <c r="N2" s="463"/>
      <c r="O2" s="463"/>
      <c r="P2" s="463"/>
    </row>
    <row r="3" spans="1:16" ht="18.75">
      <c r="A3" s="447" t="s">
        <v>33</v>
      </c>
      <c r="B3" s="447"/>
      <c r="C3" s="447"/>
      <c r="D3" s="447"/>
      <c r="E3" s="447"/>
      <c r="F3" s="447"/>
      <c r="G3" s="447"/>
      <c r="H3" s="447"/>
      <c r="I3" s="447"/>
      <c r="J3" s="447"/>
      <c r="K3" s="463"/>
      <c r="L3" s="463"/>
      <c r="M3" s="463"/>
      <c r="N3" s="463"/>
      <c r="O3" s="463"/>
      <c r="P3" s="463"/>
    </row>
    <row r="4" spans="1:16" ht="15.75">
      <c r="A4" s="448"/>
      <c r="O4" s="464"/>
      <c r="P4" s="464"/>
    </row>
    <row r="5" spans="1:16" ht="18.75">
      <c r="A5" s="465"/>
      <c r="B5" s="466"/>
      <c r="C5" s="502" t="s">
        <v>126</v>
      </c>
      <c r="D5" s="502"/>
      <c r="E5" s="502"/>
      <c r="F5" s="502"/>
      <c r="G5" s="502"/>
      <c r="H5" s="502"/>
      <c r="I5" s="502"/>
      <c r="J5" s="502"/>
      <c r="K5" s="502" t="s">
        <v>98</v>
      </c>
      <c r="L5" s="502"/>
      <c r="M5" s="502"/>
      <c r="N5" s="502"/>
      <c r="O5" s="503" t="s">
        <v>12</v>
      </c>
      <c r="P5" s="503" t="s">
        <v>13</v>
      </c>
    </row>
    <row r="6" spans="1:16" s="452" customFormat="1" ht="37.5">
      <c r="A6" s="449" t="s">
        <v>10</v>
      </c>
      <c r="B6" s="449" t="s">
        <v>11</v>
      </c>
      <c r="C6" s="450" t="s">
        <v>98</v>
      </c>
      <c r="D6" s="450" t="s">
        <v>99</v>
      </c>
      <c r="E6" s="450" t="s">
        <v>100</v>
      </c>
      <c r="F6" s="450" t="s">
        <v>101</v>
      </c>
      <c r="G6" s="450" t="s">
        <v>102</v>
      </c>
      <c r="H6" s="450" t="s">
        <v>130</v>
      </c>
      <c r="I6" s="451" t="s">
        <v>12</v>
      </c>
      <c r="J6" s="450" t="s">
        <v>13</v>
      </c>
      <c r="K6" s="450" t="s">
        <v>102</v>
      </c>
      <c r="L6" s="450" t="s">
        <v>147</v>
      </c>
      <c r="M6" s="451" t="s">
        <v>12</v>
      </c>
      <c r="N6" s="450" t="s">
        <v>13</v>
      </c>
      <c r="O6" s="503"/>
      <c r="P6" s="503"/>
    </row>
    <row r="7" spans="1:16">
      <c r="A7" s="453" t="s">
        <v>35</v>
      </c>
      <c r="B7" s="454" t="s">
        <v>29</v>
      </c>
      <c r="C7" s="455"/>
      <c r="D7" s="456"/>
      <c r="E7" s="456"/>
      <c r="F7" s="456"/>
      <c r="G7" s="456"/>
      <c r="H7" s="456"/>
      <c r="I7" s="456"/>
      <c r="J7" s="456"/>
      <c r="K7" s="456"/>
      <c r="L7" s="456"/>
      <c r="M7" s="456"/>
      <c r="N7" s="456"/>
      <c r="O7" s="456"/>
      <c r="P7" s="457">
        <v>0</v>
      </c>
    </row>
    <row r="8" spans="1:16">
      <c r="A8" s="458" t="s">
        <v>104</v>
      </c>
      <c r="B8" s="459" t="s">
        <v>16</v>
      </c>
      <c r="C8" s="460"/>
      <c r="D8" s="460"/>
      <c r="E8" s="460"/>
      <c r="F8" s="460"/>
      <c r="G8" s="460"/>
      <c r="H8" s="460"/>
      <c r="I8" s="460"/>
      <c r="J8" s="460"/>
      <c r="K8" s="460"/>
      <c r="L8" s="460"/>
      <c r="M8" s="460"/>
      <c r="N8" s="460"/>
      <c r="O8" s="460"/>
      <c r="P8" s="460">
        <v>0</v>
      </c>
    </row>
    <row r="9" spans="1:16">
      <c r="A9" s="458" t="s">
        <v>104</v>
      </c>
      <c r="B9" s="459" t="s">
        <v>17</v>
      </c>
      <c r="C9" s="460"/>
      <c r="D9" s="460"/>
      <c r="E9" s="460"/>
      <c r="F9" s="460"/>
      <c r="G9" s="460"/>
      <c r="H9" s="460"/>
      <c r="I9" s="460"/>
      <c r="J9" s="460"/>
      <c r="K9" s="460"/>
      <c r="L9" s="460"/>
      <c r="M9" s="460"/>
      <c r="N9" s="460"/>
      <c r="O9" s="460"/>
      <c r="P9" s="460">
        <v>0</v>
      </c>
    </row>
    <row r="10" spans="1:16">
      <c r="A10" s="458" t="s">
        <v>104</v>
      </c>
      <c r="B10" s="459" t="s">
        <v>18</v>
      </c>
      <c r="C10" s="460"/>
      <c r="D10" s="460"/>
      <c r="E10" s="460"/>
      <c r="F10" s="460"/>
      <c r="G10" s="460"/>
      <c r="H10" s="460"/>
      <c r="I10" s="460"/>
      <c r="J10" s="460"/>
      <c r="K10" s="460"/>
      <c r="L10" s="460"/>
      <c r="M10" s="460"/>
      <c r="N10" s="460"/>
      <c r="O10" s="460"/>
      <c r="P10" s="460">
        <v>0</v>
      </c>
    </row>
    <row r="11" spans="1:16">
      <c r="A11" s="458" t="s">
        <v>104</v>
      </c>
      <c r="B11" s="459" t="s">
        <v>19</v>
      </c>
      <c r="C11" s="460"/>
      <c r="D11" s="460"/>
      <c r="E11" s="460"/>
      <c r="F11" s="460"/>
      <c r="G11" s="460"/>
      <c r="H11" s="460"/>
      <c r="I11" s="460"/>
      <c r="J11" s="460"/>
      <c r="K11" s="460"/>
      <c r="L11" s="460"/>
      <c r="M11" s="460"/>
      <c r="N11" s="460"/>
      <c r="O11" s="460"/>
      <c r="P11" s="460">
        <v>0</v>
      </c>
    </row>
    <row r="12" spans="1:16">
      <c r="A12" s="458" t="s">
        <v>104</v>
      </c>
      <c r="B12" s="459" t="s">
        <v>17</v>
      </c>
      <c r="C12" s="460"/>
      <c r="D12" s="460"/>
      <c r="E12" s="460"/>
      <c r="F12" s="460"/>
      <c r="G12" s="460"/>
      <c r="H12" s="460"/>
      <c r="I12" s="460"/>
      <c r="J12" s="460"/>
      <c r="K12" s="460"/>
      <c r="L12" s="460"/>
      <c r="M12" s="460"/>
      <c r="N12" s="460"/>
      <c r="O12" s="460"/>
      <c r="P12" s="460">
        <v>0</v>
      </c>
    </row>
    <row r="13" spans="1:16">
      <c r="A13" s="458" t="s">
        <v>104</v>
      </c>
      <c r="B13" s="459" t="s">
        <v>18</v>
      </c>
      <c r="C13" s="460"/>
      <c r="D13" s="460"/>
      <c r="E13" s="460"/>
      <c r="F13" s="460"/>
      <c r="G13" s="460"/>
      <c r="H13" s="460"/>
      <c r="I13" s="460"/>
      <c r="J13" s="460"/>
      <c r="K13" s="460"/>
      <c r="L13" s="460"/>
      <c r="M13" s="460"/>
      <c r="N13" s="460"/>
      <c r="O13" s="460"/>
      <c r="P13" s="460">
        <v>0</v>
      </c>
    </row>
    <row r="14" spans="1:16">
      <c r="A14" s="458" t="s">
        <v>104</v>
      </c>
      <c r="B14" s="459" t="s">
        <v>20</v>
      </c>
      <c r="C14" s="460"/>
      <c r="D14" s="460"/>
      <c r="E14" s="460"/>
      <c r="F14" s="460"/>
      <c r="G14" s="460"/>
      <c r="H14" s="460"/>
      <c r="I14" s="460"/>
      <c r="J14" s="460"/>
      <c r="K14" s="460"/>
      <c r="L14" s="460"/>
      <c r="M14" s="460"/>
      <c r="N14" s="460"/>
      <c r="O14" s="460"/>
      <c r="P14" s="460">
        <v>0</v>
      </c>
    </row>
    <row r="15" spans="1:16">
      <c r="A15" s="458" t="s">
        <v>104</v>
      </c>
      <c r="B15" s="459" t="s">
        <v>17</v>
      </c>
      <c r="C15" s="460"/>
      <c r="D15" s="460"/>
      <c r="E15" s="460"/>
      <c r="F15" s="460"/>
      <c r="G15" s="460"/>
      <c r="H15" s="460"/>
      <c r="I15" s="460"/>
      <c r="J15" s="460"/>
      <c r="K15" s="460"/>
      <c r="L15" s="460"/>
      <c r="M15" s="460"/>
      <c r="N15" s="460"/>
      <c r="O15" s="460"/>
      <c r="P15" s="460">
        <v>0</v>
      </c>
    </row>
    <row r="16" spans="1:16">
      <c r="A16" s="458" t="s">
        <v>104</v>
      </c>
      <c r="B16" s="459" t="s">
        <v>18</v>
      </c>
      <c r="C16" s="460"/>
      <c r="D16" s="460"/>
      <c r="E16" s="460"/>
      <c r="F16" s="460"/>
      <c r="G16" s="460"/>
      <c r="H16" s="460"/>
      <c r="I16" s="460"/>
      <c r="J16" s="460"/>
      <c r="K16" s="460"/>
      <c r="L16" s="460"/>
      <c r="M16" s="460"/>
      <c r="N16" s="460"/>
      <c r="O16" s="460"/>
      <c r="P16" s="460">
        <v>0</v>
      </c>
    </row>
    <row r="17" spans="1:16">
      <c r="A17" s="458" t="s">
        <v>104</v>
      </c>
      <c r="B17" s="459" t="s">
        <v>21</v>
      </c>
      <c r="C17" s="460"/>
      <c r="D17" s="460"/>
      <c r="E17" s="460"/>
      <c r="F17" s="460"/>
      <c r="G17" s="460"/>
      <c r="H17" s="460"/>
      <c r="I17" s="460"/>
      <c r="J17" s="460"/>
      <c r="K17" s="460"/>
      <c r="L17" s="460"/>
      <c r="M17" s="460"/>
      <c r="N17" s="460"/>
      <c r="O17" s="460"/>
      <c r="P17" s="460">
        <v>0</v>
      </c>
    </row>
    <row r="18" spans="1:16">
      <c r="A18" s="453" t="s">
        <v>36</v>
      </c>
      <c r="B18" s="454" t="s">
        <v>37</v>
      </c>
      <c r="C18" s="455"/>
      <c r="D18" s="456"/>
      <c r="E18" s="456"/>
      <c r="F18" s="456"/>
      <c r="G18" s="456"/>
      <c r="H18" s="456"/>
      <c r="I18" s="456"/>
      <c r="J18" s="456"/>
      <c r="K18" s="456"/>
      <c r="L18" s="456"/>
      <c r="M18" s="456"/>
      <c r="N18" s="456"/>
      <c r="O18" s="456"/>
      <c r="P18" s="457">
        <v>0</v>
      </c>
    </row>
    <row r="19" spans="1:16">
      <c r="A19" s="453" t="s">
        <v>38</v>
      </c>
      <c r="B19" s="454" t="s">
        <v>39</v>
      </c>
      <c r="C19" s="455"/>
      <c r="D19" s="456"/>
      <c r="E19" s="456"/>
      <c r="F19" s="456"/>
      <c r="G19" s="456"/>
      <c r="H19" s="456"/>
      <c r="I19" s="456"/>
      <c r="J19" s="456"/>
      <c r="K19" s="456"/>
      <c r="L19" s="456"/>
      <c r="M19" s="456"/>
      <c r="N19" s="456"/>
      <c r="O19" s="456"/>
      <c r="P19" s="457">
        <v>0</v>
      </c>
    </row>
    <row r="20" spans="1:16">
      <c r="A20" s="458">
        <v>39</v>
      </c>
      <c r="B20" s="459" t="s">
        <v>16</v>
      </c>
      <c r="C20" s="460"/>
      <c r="D20" s="460"/>
      <c r="E20" s="460"/>
      <c r="F20" s="460"/>
      <c r="G20" s="460"/>
      <c r="H20" s="460"/>
      <c r="I20" s="460"/>
      <c r="J20" s="460"/>
      <c r="K20" s="460"/>
      <c r="L20" s="460"/>
      <c r="M20" s="460"/>
      <c r="N20" s="460"/>
      <c r="O20" s="460"/>
      <c r="P20" s="460">
        <v>1147.925</v>
      </c>
    </row>
    <row r="21" spans="1:16">
      <c r="A21" s="458">
        <v>40</v>
      </c>
      <c r="B21" s="459" t="s">
        <v>17</v>
      </c>
      <c r="C21" s="460"/>
      <c r="D21" s="460"/>
      <c r="E21" s="460"/>
      <c r="F21" s="460"/>
      <c r="G21" s="460"/>
      <c r="H21" s="460"/>
      <c r="I21" s="460"/>
      <c r="J21" s="460"/>
      <c r="K21" s="460"/>
      <c r="L21" s="460"/>
      <c r="M21" s="460"/>
      <c r="N21" s="460"/>
      <c r="O21" s="460"/>
      <c r="P21" s="460">
        <v>0</v>
      </c>
    </row>
    <row r="22" spans="1:16">
      <c r="A22" s="458">
        <v>41</v>
      </c>
      <c r="B22" s="459" t="s">
        <v>18</v>
      </c>
      <c r="C22" s="460"/>
      <c r="D22" s="460"/>
      <c r="E22" s="460"/>
      <c r="F22" s="460"/>
      <c r="G22" s="460"/>
      <c r="H22" s="460"/>
      <c r="I22" s="460"/>
      <c r="J22" s="460"/>
      <c r="K22" s="460"/>
      <c r="L22" s="460"/>
      <c r="M22" s="460"/>
      <c r="N22" s="460"/>
      <c r="O22" s="460"/>
      <c r="P22" s="460">
        <v>1147.925</v>
      </c>
    </row>
    <row r="23" spans="1:16">
      <c r="A23" s="458">
        <v>42</v>
      </c>
      <c r="B23" s="459" t="s">
        <v>19</v>
      </c>
      <c r="C23" s="460"/>
      <c r="D23" s="460"/>
      <c r="E23" s="460"/>
      <c r="F23" s="460"/>
      <c r="G23" s="460"/>
      <c r="H23" s="460"/>
      <c r="I23" s="460"/>
      <c r="J23" s="460"/>
      <c r="K23" s="460"/>
      <c r="L23" s="460"/>
      <c r="M23" s="460"/>
      <c r="N23" s="460"/>
      <c r="O23" s="460"/>
      <c r="P23" s="460">
        <v>620.23</v>
      </c>
    </row>
    <row r="24" spans="1:16">
      <c r="A24" s="458">
        <v>43</v>
      </c>
      <c r="B24" s="459" t="s">
        <v>17</v>
      </c>
      <c r="C24" s="460"/>
      <c r="D24" s="460"/>
      <c r="E24" s="460"/>
      <c r="F24" s="460"/>
      <c r="G24" s="460"/>
      <c r="H24" s="460"/>
      <c r="I24" s="460"/>
      <c r="J24" s="460"/>
      <c r="K24" s="460"/>
      <c r="L24" s="460"/>
      <c r="M24" s="460"/>
      <c r="N24" s="460"/>
      <c r="O24" s="460"/>
      <c r="P24" s="460">
        <v>0</v>
      </c>
    </row>
    <row r="25" spans="1:16">
      <c r="A25" s="458">
        <v>44</v>
      </c>
      <c r="B25" s="459" t="s">
        <v>18</v>
      </c>
      <c r="C25" s="460"/>
      <c r="D25" s="460"/>
      <c r="E25" s="460"/>
      <c r="F25" s="460"/>
      <c r="G25" s="460"/>
      <c r="H25" s="460"/>
      <c r="I25" s="460"/>
      <c r="J25" s="460"/>
      <c r="K25" s="460"/>
      <c r="L25" s="460"/>
      <c r="M25" s="460"/>
      <c r="N25" s="460"/>
      <c r="O25" s="460"/>
      <c r="P25" s="460">
        <v>620.23</v>
      </c>
    </row>
    <row r="26" spans="1:16">
      <c r="A26" s="458">
        <v>45</v>
      </c>
      <c r="B26" s="459" t="s">
        <v>20</v>
      </c>
      <c r="C26" s="460"/>
      <c r="D26" s="460"/>
      <c r="E26" s="460"/>
      <c r="F26" s="460"/>
      <c r="G26" s="460"/>
      <c r="H26" s="460"/>
      <c r="I26" s="460"/>
      <c r="J26" s="460"/>
      <c r="K26" s="460"/>
      <c r="L26" s="460"/>
      <c r="M26" s="460"/>
      <c r="N26" s="460"/>
      <c r="O26" s="460"/>
      <c r="P26" s="460">
        <v>43.944000000000003</v>
      </c>
    </row>
    <row r="27" spans="1:16">
      <c r="A27" s="458">
        <v>46</v>
      </c>
      <c r="B27" s="459" t="s">
        <v>17</v>
      </c>
      <c r="C27" s="460"/>
      <c r="D27" s="460"/>
      <c r="E27" s="460"/>
      <c r="F27" s="460"/>
      <c r="G27" s="460"/>
      <c r="H27" s="460"/>
      <c r="I27" s="460"/>
      <c r="J27" s="460"/>
      <c r="K27" s="460"/>
      <c r="L27" s="460"/>
      <c r="M27" s="460"/>
      <c r="N27" s="460"/>
      <c r="O27" s="460"/>
      <c r="P27" s="460">
        <v>43.944000000000003</v>
      </c>
    </row>
    <row r="28" spans="1:16">
      <c r="A28" s="458">
        <v>47</v>
      </c>
      <c r="B28" s="459" t="s">
        <v>18</v>
      </c>
      <c r="C28" s="460"/>
      <c r="D28" s="460"/>
      <c r="E28" s="460"/>
      <c r="F28" s="460"/>
      <c r="G28" s="460"/>
      <c r="H28" s="460"/>
      <c r="I28" s="460"/>
      <c r="J28" s="460"/>
      <c r="K28" s="460"/>
      <c r="L28" s="460"/>
      <c r="M28" s="460"/>
      <c r="N28" s="460"/>
      <c r="O28" s="460"/>
      <c r="P28" s="460">
        <v>0</v>
      </c>
    </row>
    <row r="29" spans="1:16">
      <c r="A29" s="458">
        <v>48</v>
      </c>
      <c r="B29" s="459" t="s">
        <v>40</v>
      </c>
      <c r="C29" s="460"/>
      <c r="D29" s="460"/>
      <c r="E29" s="460"/>
      <c r="F29" s="460"/>
      <c r="G29" s="460"/>
      <c r="H29" s="460"/>
      <c r="I29" s="460"/>
      <c r="J29" s="460"/>
      <c r="K29" s="460"/>
      <c r="L29" s="460"/>
      <c r="M29" s="460"/>
      <c r="N29" s="460"/>
      <c r="O29" s="460"/>
      <c r="P29" s="460">
        <v>1812.0989999999999</v>
      </c>
    </row>
    <row r="30" spans="1:16">
      <c r="A30" s="453" t="s">
        <v>41</v>
      </c>
      <c r="B30" s="454" t="s">
        <v>42</v>
      </c>
      <c r="C30" s="455"/>
      <c r="D30" s="456"/>
      <c r="E30" s="456"/>
      <c r="F30" s="456"/>
      <c r="G30" s="456"/>
      <c r="H30" s="456"/>
      <c r="I30" s="456"/>
      <c r="J30" s="456"/>
      <c r="K30" s="456"/>
      <c r="L30" s="456"/>
      <c r="M30" s="456"/>
      <c r="N30" s="456"/>
      <c r="O30" s="456"/>
      <c r="P30" s="457">
        <v>0</v>
      </c>
    </row>
    <row r="31" spans="1:16">
      <c r="A31" s="458">
        <v>49</v>
      </c>
      <c r="B31" s="459" t="s">
        <v>16</v>
      </c>
      <c r="C31" s="460"/>
      <c r="D31" s="460"/>
      <c r="E31" s="460"/>
      <c r="F31" s="460"/>
      <c r="G31" s="460"/>
      <c r="H31" s="460"/>
      <c r="I31" s="460"/>
      <c r="J31" s="460"/>
      <c r="K31" s="460"/>
      <c r="L31" s="460"/>
      <c r="M31" s="460"/>
      <c r="N31" s="460"/>
      <c r="O31" s="460"/>
      <c r="P31" s="460">
        <v>43.944000000000003</v>
      </c>
    </row>
    <row r="32" spans="1:16">
      <c r="A32" s="458">
        <v>50</v>
      </c>
      <c r="B32" s="459" t="s">
        <v>17</v>
      </c>
      <c r="C32" s="460"/>
      <c r="D32" s="460"/>
      <c r="E32" s="460"/>
      <c r="F32" s="460"/>
      <c r="G32" s="460"/>
      <c r="H32" s="460"/>
      <c r="I32" s="460"/>
      <c r="J32" s="460"/>
      <c r="K32" s="460"/>
      <c r="L32" s="460"/>
      <c r="M32" s="460"/>
      <c r="N32" s="460"/>
      <c r="O32" s="460"/>
      <c r="P32" s="460">
        <v>0</v>
      </c>
    </row>
    <row r="33" spans="1:16">
      <c r="A33" s="458">
        <v>51</v>
      </c>
      <c r="B33" s="459" t="s">
        <v>18</v>
      </c>
      <c r="C33" s="460"/>
      <c r="D33" s="460"/>
      <c r="E33" s="460"/>
      <c r="F33" s="460"/>
      <c r="G33" s="460"/>
      <c r="H33" s="460"/>
      <c r="I33" s="460"/>
      <c r="J33" s="460"/>
      <c r="K33" s="460"/>
      <c r="L33" s="460"/>
      <c r="M33" s="460"/>
      <c r="N33" s="460"/>
      <c r="O33" s="460"/>
      <c r="P33" s="460">
        <v>43.944000000000003</v>
      </c>
    </row>
    <row r="34" spans="1:16">
      <c r="A34" s="458">
        <v>52</v>
      </c>
      <c r="B34" s="459" t="s">
        <v>19</v>
      </c>
      <c r="C34" s="460"/>
      <c r="D34" s="460"/>
      <c r="E34" s="460"/>
      <c r="F34" s="460"/>
      <c r="G34" s="460"/>
      <c r="H34" s="460"/>
      <c r="I34" s="460"/>
      <c r="J34" s="460"/>
      <c r="K34" s="460"/>
      <c r="L34" s="460"/>
      <c r="M34" s="460"/>
      <c r="N34" s="460"/>
      <c r="O34" s="460"/>
      <c r="P34" s="460">
        <v>0</v>
      </c>
    </row>
    <row r="35" spans="1:16">
      <c r="A35" s="458">
        <v>53</v>
      </c>
      <c r="B35" s="459" t="s">
        <v>17</v>
      </c>
      <c r="C35" s="460"/>
      <c r="D35" s="460"/>
      <c r="E35" s="460"/>
      <c r="F35" s="460"/>
      <c r="G35" s="460"/>
      <c r="H35" s="460"/>
      <c r="I35" s="460"/>
      <c r="J35" s="460"/>
      <c r="K35" s="460"/>
      <c r="L35" s="460"/>
      <c r="M35" s="460"/>
      <c r="N35" s="460"/>
      <c r="O35" s="460"/>
      <c r="P35" s="460">
        <v>0</v>
      </c>
    </row>
    <row r="36" spans="1:16">
      <c r="A36" s="458">
        <v>54</v>
      </c>
      <c r="B36" s="459" t="s">
        <v>18</v>
      </c>
      <c r="C36" s="460"/>
      <c r="D36" s="460"/>
      <c r="E36" s="460"/>
      <c r="F36" s="460"/>
      <c r="G36" s="460"/>
      <c r="H36" s="460"/>
      <c r="I36" s="460"/>
      <c r="J36" s="460"/>
      <c r="K36" s="460"/>
      <c r="L36" s="460"/>
      <c r="M36" s="460"/>
      <c r="N36" s="460"/>
      <c r="O36" s="460"/>
      <c r="P36" s="460">
        <v>0</v>
      </c>
    </row>
    <row r="37" spans="1:16">
      <c r="A37" s="458">
        <v>55</v>
      </c>
      <c r="B37" s="459" t="s">
        <v>20</v>
      </c>
      <c r="C37" s="460"/>
      <c r="D37" s="460"/>
      <c r="E37" s="460"/>
      <c r="F37" s="460"/>
      <c r="G37" s="460"/>
      <c r="H37" s="460"/>
      <c r="I37" s="460"/>
      <c r="J37" s="460"/>
      <c r="K37" s="460"/>
      <c r="L37" s="460"/>
      <c r="M37" s="460"/>
      <c r="N37" s="460"/>
      <c r="O37" s="460"/>
      <c r="P37" s="460">
        <v>454.26400000000001</v>
      </c>
    </row>
    <row r="38" spans="1:16">
      <c r="A38" s="458">
        <v>56</v>
      </c>
      <c r="B38" s="459" t="s">
        <v>17</v>
      </c>
      <c r="C38" s="460"/>
      <c r="D38" s="460"/>
      <c r="E38" s="460"/>
      <c r="F38" s="460"/>
      <c r="G38" s="460"/>
      <c r="H38" s="460"/>
      <c r="I38" s="460"/>
      <c r="J38" s="460"/>
      <c r="K38" s="460"/>
      <c r="L38" s="460"/>
      <c r="M38" s="460"/>
      <c r="N38" s="460"/>
      <c r="O38" s="460"/>
      <c r="P38" s="460">
        <v>433.47300000000001</v>
      </c>
    </row>
    <row r="39" spans="1:16">
      <c r="A39" s="458">
        <v>57</v>
      </c>
      <c r="B39" s="459" t="s">
        <v>18</v>
      </c>
      <c r="C39" s="460"/>
      <c r="D39" s="460"/>
      <c r="E39" s="460"/>
      <c r="F39" s="460"/>
      <c r="G39" s="460"/>
      <c r="H39" s="460"/>
      <c r="I39" s="460"/>
      <c r="J39" s="460"/>
      <c r="K39" s="460"/>
      <c r="L39" s="460"/>
      <c r="M39" s="460"/>
      <c r="N39" s="460"/>
      <c r="O39" s="460"/>
      <c r="P39" s="460">
        <v>20.792000000000002</v>
      </c>
    </row>
    <row r="40" spans="1:16">
      <c r="A40" s="458">
        <v>58</v>
      </c>
      <c r="B40" s="459" t="s">
        <v>43</v>
      </c>
      <c r="C40" s="460"/>
      <c r="D40" s="460"/>
      <c r="E40" s="460"/>
      <c r="F40" s="460"/>
      <c r="G40" s="460"/>
      <c r="H40" s="460"/>
      <c r="I40" s="460"/>
      <c r="J40" s="460"/>
      <c r="K40" s="460"/>
      <c r="L40" s="460"/>
      <c r="M40" s="460"/>
      <c r="N40" s="460"/>
      <c r="O40" s="460"/>
      <c r="P40" s="460">
        <v>498.20800000000003</v>
      </c>
    </row>
    <row r="41" spans="1:16">
      <c r="A41" s="467">
        <v>59</v>
      </c>
      <c r="B41" s="468" t="s">
        <v>44</v>
      </c>
      <c r="C41" s="469"/>
      <c r="D41" s="469"/>
      <c r="E41" s="469"/>
      <c r="F41" s="469"/>
      <c r="G41" s="469"/>
      <c r="H41" s="469"/>
      <c r="I41" s="469"/>
      <c r="J41" s="469"/>
      <c r="K41" s="469"/>
      <c r="L41" s="469"/>
      <c r="M41" s="469"/>
      <c r="N41" s="469"/>
      <c r="O41" s="469"/>
      <c r="P41" s="469">
        <v>2310.3069999999998</v>
      </c>
    </row>
    <row r="42" spans="1:16">
      <c r="A42" s="470">
        <v>60</v>
      </c>
      <c r="B42" s="471" t="s">
        <v>45</v>
      </c>
      <c r="C42" s="472">
        <v>1836.009</v>
      </c>
      <c r="D42" s="472">
        <v>1480.2639999999999</v>
      </c>
      <c r="E42" s="472">
        <v>1436.252</v>
      </c>
      <c r="F42" s="472">
        <v>30.1</v>
      </c>
      <c r="G42" s="472">
        <v>48.722999999999999</v>
      </c>
      <c r="H42" s="472">
        <v>40.920999999999999</v>
      </c>
      <c r="I42" s="472">
        <v>273.113</v>
      </c>
      <c r="J42" s="472">
        <v>5145.384</v>
      </c>
      <c r="K42" s="472">
        <v>40.389000000000003</v>
      </c>
      <c r="L42" s="472"/>
      <c r="M42" s="472">
        <v>1473.701</v>
      </c>
      <c r="N42" s="472">
        <v>1514.09</v>
      </c>
      <c r="O42" s="472">
        <v>683.80600000000004</v>
      </c>
      <c r="P42" s="472">
        <v>1082764.827</v>
      </c>
    </row>
    <row r="43" spans="1:16" ht="13.5">
      <c r="A43" s="473">
        <v>61</v>
      </c>
      <c r="B43" s="474" t="s">
        <v>46</v>
      </c>
      <c r="C43" s="475">
        <v>12.137</v>
      </c>
      <c r="D43" s="475">
        <v>11.824</v>
      </c>
      <c r="E43" s="475">
        <v>60.857999999999997</v>
      </c>
      <c r="F43" s="475"/>
      <c r="G43" s="475"/>
      <c r="H43" s="475">
        <v>0.90900000000000003</v>
      </c>
      <c r="I43" s="475">
        <v>0.26800000000000002</v>
      </c>
      <c r="J43" s="475">
        <v>85.997</v>
      </c>
      <c r="K43" s="475"/>
      <c r="L43" s="475"/>
      <c r="M43" s="475"/>
      <c r="N43" s="475"/>
      <c r="O43" s="475">
        <v>0.155</v>
      </c>
      <c r="P43" s="475">
        <v>69637.304000000004</v>
      </c>
    </row>
    <row r="44" spans="1:16">
      <c r="A44" s="462"/>
    </row>
  </sheetData>
  <mergeCells count="4">
    <mergeCell ref="C5:J5"/>
    <mergeCell ref="K5:N5"/>
    <mergeCell ref="O5:O6"/>
    <mergeCell ref="P5:P6"/>
  </mergeCells>
  <phoneticPr fontId="71" type="noConversion"/>
  <pageMargins left="0.78740157480314965" right="0.59055118110236227" top="0.98425196850393704" bottom="0.39370078740157483" header="0.31496062992125984" footer="0.31496062992125984"/>
  <pageSetup paperSize="8" scale="8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pageSetUpPr fitToPage="1"/>
  </sheetPr>
  <dimension ref="A2:AO42"/>
  <sheetViews>
    <sheetView workbookViewId="0">
      <pane xSplit="2" ySplit="4" topLeftCell="C5" activePane="bottomRight" state="frozen"/>
      <selection activeCell="A9" sqref="A9:D9"/>
      <selection pane="topRight" activeCell="A9" sqref="A9:D9"/>
      <selection pane="bottomLeft" activeCell="A9" sqref="A9:D9"/>
      <selection pane="bottomRight" activeCell="A10" sqref="A10"/>
    </sheetView>
  </sheetViews>
  <sheetFormatPr defaultRowHeight="12.75"/>
  <cols>
    <col min="1" max="1" width="5.85546875" style="445" customWidth="1"/>
    <col min="2" max="2" width="42.28515625" style="445" customWidth="1"/>
    <col min="3" max="41" width="11.7109375" style="445" customWidth="1"/>
    <col min="42" max="16384" width="9.140625" style="445"/>
  </cols>
  <sheetData>
    <row r="2" spans="1:41" ht="18.75">
      <c r="A2" s="446" t="s">
        <v>34</v>
      </c>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7"/>
      <c r="AL2" s="447"/>
      <c r="AM2" s="447"/>
      <c r="AN2" s="447"/>
      <c r="AO2" s="447"/>
    </row>
    <row r="3" spans="1:41" ht="15.75">
      <c r="A3" s="448"/>
    </row>
    <row r="4" spans="1:41" s="452" customFormat="1" ht="37.5">
      <c r="A4" s="449" t="s">
        <v>10</v>
      </c>
      <c r="B4" s="449" t="s">
        <v>11</v>
      </c>
      <c r="C4" s="450" t="s">
        <v>99</v>
      </c>
      <c r="D4" s="450" t="s">
        <v>100</v>
      </c>
      <c r="E4" s="450" t="s">
        <v>101</v>
      </c>
      <c r="F4" s="450" t="s">
        <v>102</v>
      </c>
      <c r="G4" s="450" t="s">
        <v>130</v>
      </c>
      <c r="H4" s="450" t="s">
        <v>184</v>
      </c>
      <c r="I4" s="450" t="s">
        <v>88</v>
      </c>
      <c r="J4" s="450" t="s">
        <v>185</v>
      </c>
      <c r="K4" s="450" t="s">
        <v>131</v>
      </c>
      <c r="L4" s="450" t="s">
        <v>179</v>
      </c>
      <c r="M4" s="450" t="s">
        <v>144</v>
      </c>
      <c r="N4" s="450" t="s">
        <v>186</v>
      </c>
      <c r="O4" s="450" t="s">
        <v>132</v>
      </c>
      <c r="P4" s="450" t="s">
        <v>129</v>
      </c>
      <c r="Q4" s="450" t="s">
        <v>187</v>
      </c>
      <c r="R4" s="450" t="s">
        <v>133</v>
      </c>
      <c r="S4" s="450" t="s">
        <v>134</v>
      </c>
      <c r="T4" s="450" t="s">
        <v>145</v>
      </c>
      <c r="U4" s="450" t="s">
        <v>188</v>
      </c>
      <c r="V4" s="450" t="s">
        <v>146</v>
      </c>
      <c r="W4" s="450" t="s">
        <v>135</v>
      </c>
      <c r="X4" s="450" t="s">
        <v>189</v>
      </c>
      <c r="Y4" s="450" t="s">
        <v>190</v>
      </c>
      <c r="Z4" s="450" t="s">
        <v>136</v>
      </c>
      <c r="AA4" s="450" t="s">
        <v>191</v>
      </c>
      <c r="AB4" s="450" t="s">
        <v>149</v>
      </c>
      <c r="AC4" s="450" t="s">
        <v>147</v>
      </c>
      <c r="AD4" s="450" t="s">
        <v>192</v>
      </c>
      <c r="AE4" s="450" t="s">
        <v>137</v>
      </c>
      <c r="AF4" s="450" t="s">
        <v>138</v>
      </c>
      <c r="AG4" s="450" t="s">
        <v>89</v>
      </c>
      <c r="AH4" s="450" t="s">
        <v>139</v>
      </c>
      <c r="AI4" s="450" t="s">
        <v>193</v>
      </c>
      <c r="AJ4" s="450" t="s">
        <v>150</v>
      </c>
      <c r="AK4" s="450" t="s">
        <v>140</v>
      </c>
      <c r="AL4" s="450" t="s">
        <v>141</v>
      </c>
      <c r="AM4" s="450" t="s">
        <v>142</v>
      </c>
      <c r="AN4" s="450" t="s">
        <v>143</v>
      </c>
      <c r="AO4" s="451" t="s">
        <v>12</v>
      </c>
    </row>
    <row r="5" spans="1:41">
      <c r="A5" s="453" t="s">
        <v>35</v>
      </c>
      <c r="B5" s="454" t="s">
        <v>29</v>
      </c>
      <c r="C5" s="455"/>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7"/>
    </row>
    <row r="6" spans="1:41">
      <c r="A6" s="458" t="s">
        <v>104</v>
      </c>
      <c r="B6" s="459" t="s">
        <v>16</v>
      </c>
      <c r="C6" s="460"/>
      <c r="D6" s="460"/>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c r="AL6" s="460"/>
      <c r="AM6" s="460"/>
      <c r="AN6" s="460"/>
      <c r="AO6" s="460"/>
    </row>
    <row r="7" spans="1:41">
      <c r="A7" s="458" t="s">
        <v>104</v>
      </c>
      <c r="B7" s="459" t="s">
        <v>17</v>
      </c>
      <c r="C7" s="460"/>
      <c r="D7" s="460"/>
      <c r="E7" s="460"/>
      <c r="F7" s="460"/>
      <c r="G7" s="460"/>
      <c r="H7" s="460"/>
      <c r="I7" s="460"/>
      <c r="J7" s="460"/>
      <c r="K7" s="460"/>
      <c r="L7" s="460"/>
      <c r="M7" s="460"/>
      <c r="N7" s="460"/>
      <c r="O7" s="460"/>
      <c r="P7" s="460"/>
      <c r="Q7" s="460"/>
      <c r="R7" s="460"/>
      <c r="S7" s="460"/>
      <c r="T7" s="460"/>
      <c r="U7" s="460"/>
      <c r="V7" s="460"/>
      <c r="W7" s="460"/>
      <c r="X7" s="460"/>
      <c r="Y7" s="460"/>
      <c r="Z7" s="460"/>
      <c r="AA7" s="460"/>
      <c r="AB7" s="460"/>
      <c r="AC7" s="460"/>
      <c r="AD7" s="460"/>
      <c r="AE7" s="460"/>
      <c r="AF7" s="460"/>
      <c r="AG7" s="460"/>
      <c r="AH7" s="460"/>
      <c r="AI7" s="460"/>
      <c r="AJ7" s="460"/>
      <c r="AK7" s="460"/>
      <c r="AL7" s="460"/>
      <c r="AM7" s="460"/>
      <c r="AN7" s="460"/>
      <c r="AO7" s="460"/>
    </row>
    <row r="8" spans="1:41">
      <c r="A8" s="458" t="s">
        <v>104</v>
      </c>
      <c r="B8" s="459" t="s">
        <v>18</v>
      </c>
      <c r="C8" s="460"/>
      <c r="D8" s="460"/>
      <c r="E8" s="460"/>
      <c r="F8" s="460"/>
      <c r="G8" s="460"/>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0"/>
      <c r="AM8" s="460"/>
      <c r="AN8" s="460"/>
      <c r="AO8" s="460"/>
    </row>
    <row r="9" spans="1:41">
      <c r="A9" s="458" t="s">
        <v>104</v>
      </c>
      <c r="B9" s="459" t="s">
        <v>19</v>
      </c>
      <c r="C9" s="460"/>
      <c r="D9" s="460"/>
      <c r="E9" s="460"/>
      <c r="F9" s="460"/>
      <c r="G9" s="460"/>
      <c r="H9" s="460"/>
      <c r="I9" s="460"/>
      <c r="J9" s="460"/>
      <c r="K9" s="460"/>
      <c r="L9" s="460"/>
      <c r="M9" s="460"/>
      <c r="N9" s="460"/>
      <c r="O9" s="460"/>
      <c r="P9" s="460"/>
      <c r="Q9" s="460"/>
      <c r="R9" s="460"/>
      <c r="S9" s="460"/>
      <c r="T9" s="460"/>
      <c r="U9" s="460"/>
      <c r="V9" s="460"/>
      <c r="W9" s="460"/>
      <c r="X9" s="460"/>
      <c r="Y9" s="460"/>
      <c r="Z9" s="460"/>
      <c r="AA9" s="460"/>
      <c r="AB9" s="460"/>
      <c r="AC9" s="460"/>
      <c r="AD9" s="460"/>
      <c r="AE9" s="460"/>
      <c r="AF9" s="460"/>
      <c r="AG9" s="460"/>
      <c r="AH9" s="460"/>
      <c r="AI9" s="460"/>
      <c r="AJ9" s="460"/>
      <c r="AK9" s="460"/>
      <c r="AL9" s="460"/>
      <c r="AM9" s="460"/>
      <c r="AN9" s="460"/>
      <c r="AO9" s="460"/>
    </row>
    <row r="10" spans="1:41">
      <c r="A10" s="458" t="s">
        <v>104</v>
      </c>
      <c r="B10" s="459" t="s">
        <v>17</v>
      </c>
      <c r="C10" s="460"/>
      <c r="D10" s="460"/>
      <c r="E10" s="460"/>
      <c r="F10" s="460"/>
      <c r="G10" s="460"/>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460"/>
      <c r="AI10" s="460"/>
      <c r="AJ10" s="460"/>
      <c r="AK10" s="460"/>
      <c r="AL10" s="460"/>
      <c r="AM10" s="460"/>
      <c r="AN10" s="460"/>
      <c r="AO10" s="460"/>
    </row>
    <row r="11" spans="1:41">
      <c r="A11" s="458" t="s">
        <v>104</v>
      </c>
      <c r="B11" s="459" t="s">
        <v>18</v>
      </c>
      <c r="C11" s="460"/>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0"/>
      <c r="AE11" s="460"/>
      <c r="AF11" s="460"/>
      <c r="AG11" s="460"/>
      <c r="AH11" s="460"/>
      <c r="AI11" s="460"/>
      <c r="AJ11" s="460"/>
      <c r="AK11" s="460"/>
      <c r="AL11" s="460"/>
      <c r="AM11" s="460"/>
      <c r="AN11" s="460"/>
      <c r="AO11" s="460"/>
    </row>
    <row r="12" spans="1:41">
      <c r="A12" s="458" t="s">
        <v>104</v>
      </c>
      <c r="B12" s="459" t="s">
        <v>20</v>
      </c>
      <c r="C12" s="460"/>
      <c r="D12" s="460"/>
      <c r="E12" s="460"/>
      <c r="F12" s="460"/>
      <c r="G12" s="460"/>
      <c r="H12" s="460"/>
      <c r="I12" s="460"/>
      <c r="J12" s="460"/>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460"/>
      <c r="AJ12" s="460"/>
      <c r="AK12" s="460"/>
      <c r="AL12" s="460"/>
      <c r="AM12" s="460"/>
      <c r="AN12" s="460"/>
      <c r="AO12" s="460"/>
    </row>
    <row r="13" spans="1:41">
      <c r="A13" s="458" t="s">
        <v>104</v>
      </c>
      <c r="B13" s="459" t="s">
        <v>17</v>
      </c>
      <c r="C13" s="460"/>
      <c r="D13" s="460"/>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c r="AH13" s="460"/>
      <c r="AI13" s="460"/>
      <c r="AJ13" s="460"/>
      <c r="AK13" s="460"/>
      <c r="AL13" s="460"/>
      <c r="AM13" s="460"/>
      <c r="AN13" s="460"/>
      <c r="AO13" s="460"/>
    </row>
    <row r="14" spans="1:41">
      <c r="A14" s="458" t="s">
        <v>104</v>
      </c>
      <c r="B14" s="459" t="s">
        <v>18</v>
      </c>
      <c r="C14" s="460"/>
      <c r="D14" s="460"/>
      <c r="E14" s="460"/>
      <c r="F14" s="460"/>
      <c r="G14" s="460"/>
      <c r="H14" s="460"/>
      <c r="I14" s="460"/>
      <c r="J14" s="460"/>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0"/>
      <c r="AL14" s="460"/>
      <c r="AM14" s="460"/>
      <c r="AN14" s="460"/>
      <c r="AO14" s="460"/>
    </row>
    <row r="15" spans="1:41">
      <c r="A15" s="458" t="s">
        <v>104</v>
      </c>
      <c r="B15" s="459" t="s">
        <v>21</v>
      </c>
      <c r="C15" s="460"/>
      <c r="D15" s="460"/>
      <c r="E15" s="460"/>
      <c r="F15" s="460"/>
      <c r="G15" s="460"/>
      <c r="H15" s="460"/>
      <c r="I15" s="460"/>
      <c r="J15" s="460"/>
      <c r="K15" s="460"/>
      <c r="L15" s="460"/>
      <c r="M15" s="460"/>
      <c r="N15" s="460"/>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460"/>
      <c r="AL15" s="460"/>
      <c r="AM15" s="460"/>
      <c r="AN15" s="460"/>
      <c r="AO15" s="460"/>
    </row>
    <row r="16" spans="1:41">
      <c r="A16" s="453" t="s">
        <v>36</v>
      </c>
      <c r="B16" s="454" t="s">
        <v>37</v>
      </c>
      <c r="C16" s="455"/>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456"/>
      <c r="AD16" s="456"/>
      <c r="AE16" s="456"/>
      <c r="AF16" s="456"/>
      <c r="AG16" s="456"/>
      <c r="AH16" s="456"/>
      <c r="AI16" s="456"/>
      <c r="AJ16" s="456"/>
      <c r="AK16" s="456"/>
      <c r="AL16" s="456"/>
      <c r="AM16" s="456"/>
      <c r="AN16" s="456"/>
      <c r="AO16" s="457"/>
    </row>
    <row r="17" spans="1:41">
      <c r="A17" s="453" t="s">
        <v>38</v>
      </c>
      <c r="B17" s="454" t="s">
        <v>39</v>
      </c>
      <c r="C17" s="455"/>
      <c r="D17" s="456"/>
      <c r="E17" s="456"/>
      <c r="F17" s="456"/>
      <c r="G17" s="456"/>
      <c r="H17" s="456"/>
      <c r="I17" s="456"/>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56"/>
      <c r="AJ17" s="456"/>
      <c r="AK17" s="456"/>
      <c r="AL17" s="456"/>
      <c r="AM17" s="456"/>
      <c r="AN17" s="456"/>
      <c r="AO17" s="457"/>
    </row>
    <row r="18" spans="1:41">
      <c r="A18" s="458">
        <v>39</v>
      </c>
      <c r="B18" s="459" t="s">
        <v>16</v>
      </c>
      <c r="C18" s="460"/>
      <c r="D18" s="460"/>
      <c r="E18" s="460"/>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0"/>
      <c r="AI18" s="460"/>
      <c r="AJ18" s="460"/>
      <c r="AK18" s="460"/>
      <c r="AL18" s="460"/>
      <c r="AM18" s="460"/>
      <c r="AN18" s="460"/>
      <c r="AO18" s="460"/>
    </row>
    <row r="19" spans="1:41">
      <c r="A19" s="458">
        <v>40</v>
      </c>
      <c r="B19" s="459" t="s">
        <v>17</v>
      </c>
      <c r="C19" s="460"/>
      <c r="D19" s="460"/>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0"/>
      <c r="AK19" s="460"/>
      <c r="AL19" s="460"/>
      <c r="AM19" s="460"/>
      <c r="AN19" s="460"/>
      <c r="AO19" s="460"/>
    </row>
    <row r="20" spans="1:41">
      <c r="A20" s="458">
        <v>41</v>
      </c>
      <c r="B20" s="459" t="s">
        <v>18</v>
      </c>
      <c r="C20" s="460"/>
      <c r="D20" s="460"/>
      <c r="E20" s="460"/>
      <c r="F20" s="460"/>
      <c r="G20" s="460"/>
      <c r="H20" s="460"/>
      <c r="I20" s="460"/>
      <c r="J20" s="460"/>
      <c r="K20" s="460"/>
      <c r="L20" s="460"/>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0"/>
      <c r="AL20" s="460"/>
      <c r="AM20" s="460"/>
      <c r="AN20" s="460"/>
      <c r="AO20" s="460"/>
    </row>
    <row r="21" spans="1:41">
      <c r="A21" s="458">
        <v>42</v>
      </c>
      <c r="B21" s="459" t="s">
        <v>19</v>
      </c>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0"/>
      <c r="AO21" s="460"/>
    </row>
    <row r="22" spans="1:41">
      <c r="A22" s="458">
        <v>43</v>
      </c>
      <c r="B22" s="459" t="s">
        <v>17</v>
      </c>
      <c r="C22" s="460"/>
      <c r="D22" s="460"/>
      <c r="E22" s="460"/>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460"/>
      <c r="AD22" s="460"/>
      <c r="AE22" s="460"/>
      <c r="AF22" s="460"/>
      <c r="AG22" s="460"/>
      <c r="AH22" s="460"/>
      <c r="AI22" s="460"/>
      <c r="AJ22" s="460"/>
      <c r="AK22" s="460"/>
      <c r="AL22" s="460"/>
      <c r="AM22" s="460"/>
      <c r="AN22" s="460"/>
      <c r="AO22" s="460"/>
    </row>
    <row r="23" spans="1:41">
      <c r="A23" s="458">
        <v>44</v>
      </c>
      <c r="B23" s="459" t="s">
        <v>18</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0"/>
      <c r="AM23" s="460"/>
      <c r="AN23" s="460"/>
      <c r="AO23" s="460"/>
    </row>
    <row r="24" spans="1:41">
      <c r="A24" s="458">
        <v>45</v>
      </c>
      <c r="B24" s="459" t="s">
        <v>20</v>
      </c>
      <c r="C24" s="460"/>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c r="AK24" s="460"/>
      <c r="AL24" s="460"/>
      <c r="AM24" s="460"/>
      <c r="AN24" s="460"/>
      <c r="AO24" s="460"/>
    </row>
    <row r="25" spans="1:41">
      <c r="A25" s="458">
        <v>46</v>
      </c>
      <c r="B25" s="459" t="s">
        <v>17</v>
      </c>
      <c r="C25" s="460"/>
      <c r="D25" s="460"/>
      <c r="E25" s="460"/>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0"/>
      <c r="AL25" s="460"/>
      <c r="AM25" s="460"/>
      <c r="AN25" s="460"/>
      <c r="AO25" s="460"/>
    </row>
    <row r="26" spans="1:41">
      <c r="A26" s="458">
        <v>47</v>
      </c>
      <c r="B26" s="459" t="s">
        <v>18</v>
      </c>
      <c r="C26" s="460"/>
      <c r="D26" s="460"/>
      <c r="E26" s="460"/>
      <c r="F26" s="460"/>
      <c r="G26" s="460"/>
      <c r="H26" s="460"/>
      <c r="I26" s="460"/>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c r="AH26" s="460"/>
      <c r="AI26" s="460"/>
      <c r="AJ26" s="460"/>
      <c r="AK26" s="460"/>
      <c r="AL26" s="460"/>
      <c r="AM26" s="460"/>
      <c r="AN26" s="460"/>
      <c r="AO26" s="460"/>
    </row>
    <row r="27" spans="1:41">
      <c r="A27" s="458">
        <v>48</v>
      </c>
      <c r="B27" s="459" t="s">
        <v>40</v>
      </c>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460"/>
      <c r="AM27" s="460"/>
      <c r="AN27" s="460"/>
      <c r="AO27" s="460"/>
    </row>
    <row r="28" spans="1:41">
      <c r="A28" s="453" t="s">
        <v>41</v>
      </c>
      <c r="B28" s="454" t="s">
        <v>42</v>
      </c>
      <c r="C28" s="455"/>
      <c r="D28" s="456"/>
      <c r="E28" s="456"/>
      <c r="F28" s="456"/>
      <c r="G28" s="456"/>
      <c r="H28" s="456"/>
      <c r="I28" s="456"/>
      <c r="J28" s="456"/>
      <c r="K28" s="456"/>
      <c r="L28" s="456"/>
      <c r="M28" s="456"/>
      <c r="N28" s="456"/>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456"/>
      <c r="AL28" s="456"/>
      <c r="AM28" s="456"/>
      <c r="AN28" s="456"/>
      <c r="AO28" s="457"/>
    </row>
    <row r="29" spans="1:41">
      <c r="A29" s="458">
        <v>49</v>
      </c>
      <c r="B29" s="459" t="s">
        <v>16</v>
      </c>
      <c r="C29" s="460"/>
      <c r="D29" s="460"/>
      <c r="E29" s="460"/>
      <c r="F29" s="460"/>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60"/>
      <c r="AL29" s="460"/>
      <c r="AM29" s="460"/>
      <c r="AN29" s="460"/>
      <c r="AO29" s="460"/>
    </row>
    <row r="30" spans="1:41">
      <c r="A30" s="458">
        <v>50</v>
      </c>
      <c r="B30" s="459" t="s">
        <v>17</v>
      </c>
      <c r="C30" s="460"/>
      <c r="D30" s="460"/>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0"/>
      <c r="AO30" s="460"/>
    </row>
    <row r="31" spans="1:41">
      <c r="A31" s="458">
        <v>51</v>
      </c>
      <c r="B31" s="459" t="s">
        <v>18</v>
      </c>
      <c r="C31" s="460"/>
      <c r="D31" s="460"/>
      <c r="E31" s="460"/>
      <c r="F31" s="460"/>
      <c r="G31" s="460"/>
      <c r="H31" s="460"/>
      <c r="I31" s="460"/>
      <c r="J31" s="460"/>
      <c r="K31" s="460"/>
      <c r="L31" s="460"/>
      <c r="M31" s="460"/>
      <c r="N31" s="460"/>
      <c r="O31" s="460"/>
      <c r="P31" s="460"/>
      <c r="Q31" s="460"/>
      <c r="R31" s="460"/>
      <c r="S31" s="460"/>
      <c r="T31" s="460"/>
      <c r="U31" s="460"/>
      <c r="V31" s="460"/>
      <c r="W31" s="460"/>
      <c r="X31" s="460"/>
      <c r="Y31" s="460"/>
      <c r="Z31" s="460"/>
      <c r="AA31" s="460"/>
      <c r="AB31" s="460"/>
      <c r="AC31" s="460"/>
      <c r="AD31" s="460"/>
      <c r="AE31" s="460"/>
      <c r="AF31" s="460"/>
      <c r="AG31" s="460"/>
      <c r="AH31" s="460"/>
      <c r="AI31" s="460"/>
      <c r="AJ31" s="460"/>
      <c r="AK31" s="460"/>
      <c r="AL31" s="460"/>
      <c r="AM31" s="460"/>
      <c r="AN31" s="460"/>
      <c r="AO31" s="460"/>
    </row>
    <row r="32" spans="1:41">
      <c r="A32" s="458">
        <v>52</v>
      </c>
      <c r="B32" s="459" t="s">
        <v>19</v>
      </c>
      <c r="C32" s="460"/>
      <c r="D32" s="460"/>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0"/>
      <c r="AL32" s="460"/>
      <c r="AM32" s="460"/>
      <c r="AN32" s="460"/>
      <c r="AO32" s="460"/>
    </row>
    <row r="33" spans="1:41">
      <c r="A33" s="458">
        <v>53</v>
      </c>
      <c r="B33" s="459" t="s">
        <v>17</v>
      </c>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460"/>
      <c r="AK33" s="460"/>
      <c r="AL33" s="460"/>
      <c r="AM33" s="460"/>
      <c r="AN33" s="460"/>
      <c r="AO33" s="460"/>
    </row>
    <row r="34" spans="1:41">
      <c r="A34" s="458">
        <v>54</v>
      </c>
      <c r="B34" s="459" t="s">
        <v>18</v>
      </c>
      <c r="C34" s="460"/>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c r="AB34" s="460"/>
      <c r="AC34" s="460"/>
      <c r="AD34" s="460"/>
      <c r="AE34" s="460"/>
      <c r="AF34" s="460"/>
      <c r="AG34" s="460"/>
      <c r="AH34" s="460"/>
      <c r="AI34" s="460"/>
      <c r="AJ34" s="460"/>
      <c r="AK34" s="460"/>
      <c r="AL34" s="460"/>
      <c r="AM34" s="460"/>
      <c r="AN34" s="460"/>
      <c r="AO34" s="460"/>
    </row>
    <row r="35" spans="1:41">
      <c r="A35" s="458">
        <v>55</v>
      </c>
      <c r="B35" s="459" t="s">
        <v>20</v>
      </c>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460"/>
      <c r="AG35" s="460"/>
      <c r="AH35" s="460"/>
      <c r="AI35" s="460"/>
      <c r="AJ35" s="460"/>
      <c r="AK35" s="460"/>
      <c r="AL35" s="460"/>
      <c r="AM35" s="460"/>
      <c r="AN35" s="460"/>
      <c r="AO35" s="460"/>
    </row>
    <row r="36" spans="1:41">
      <c r="A36" s="458">
        <v>56</v>
      </c>
      <c r="B36" s="459" t="s">
        <v>17</v>
      </c>
      <c r="C36" s="460"/>
      <c r="D36" s="460"/>
      <c r="E36" s="460"/>
      <c r="F36" s="460"/>
      <c r="G36" s="460"/>
      <c r="H36" s="460"/>
      <c r="I36" s="460"/>
      <c r="J36" s="460"/>
      <c r="K36" s="460"/>
      <c r="L36" s="460"/>
      <c r="M36" s="460"/>
      <c r="N36" s="460"/>
      <c r="O36" s="460"/>
      <c r="P36" s="460"/>
      <c r="Q36" s="460"/>
      <c r="R36" s="460"/>
      <c r="S36" s="460"/>
      <c r="T36" s="460"/>
      <c r="U36" s="460"/>
      <c r="V36" s="460"/>
      <c r="W36" s="460"/>
      <c r="X36" s="460"/>
      <c r="Y36" s="460"/>
      <c r="Z36" s="460"/>
      <c r="AA36" s="460"/>
      <c r="AB36" s="460"/>
      <c r="AC36" s="460"/>
      <c r="AD36" s="460"/>
      <c r="AE36" s="460"/>
      <c r="AF36" s="460"/>
      <c r="AG36" s="460"/>
      <c r="AH36" s="460"/>
      <c r="AI36" s="460"/>
      <c r="AJ36" s="460"/>
      <c r="AK36" s="460"/>
      <c r="AL36" s="460"/>
      <c r="AM36" s="460"/>
      <c r="AN36" s="460"/>
      <c r="AO36" s="460"/>
    </row>
    <row r="37" spans="1:41">
      <c r="A37" s="458">
        <v>57</v>
      </c>
      <c r="B37" s="459" t="s">
        <v>18</v>
      </c>
      <c r="C37" s="460"/>
      <c r="D37" s="460"/>
      <c r="E37" s="460"/>
      <c r="F37" s="460"/>
      <c r="G37" s="460"/>
      <c r="H37" s="460"/>
      <c r="I37" s="460"/>
      <c r="J37" s="460"/>
      <c r="K37" s="460"/>
      <c r="L37" s="460"/>
      <c r="M37" s="460"/>
      <c r="N37" s="460"/>
      <c r="O37" s="460"/>
      <c r="P37" s="460"/>
      <c r="Q37" s="460"/>
      <c r="R37" s="460"/>
      <c r="S37" s="460"/>
      <c r="T37" s="460"/>
      <c r="U37" s="460"/>
      <c r="V37" s="460"/>
      <c r="W37" s="460"/>
      <c r="X37" s="460"/>
      <c r="Y37" s="460"/>
      <c r="Z37" s="460"/>
      <c r="AA37" s="460"/>
      <c r="AB37" s="460"/>
      <c r="AC37" s="460"/>
      <c r="AD37" s="460"/>
      <c r="AE37" s="460"/>
      <c r="AF37" s="460"/>
      <c r="AG37" s="460"/>
      <c r="AH37" s="460"/>
      <c r="AI37" s="460"/>
      <c r="AJ37" s="460"/>
      <c r="AK37" s="460"/>
      <c r="AL37" s="460"/>
      <c r="AM37" s="460"/>
      <c r="AN37" s="460"/>
      <c r="AO37" s="460"/>
    </row>
    <row r="38" spans="1:41">
      <c r="A38" s="458">
        <v>58</v>
      </c>
      <c r="B38" s="459" t="s">
        <v>43</v>
      </c>
      <c r="C38" s="460"/>
      <c r="D38" s="460"/>
      <c r="E38" s="460"/>
      <c r="F38" s="460"/>
      <c r="G38" s="460"/>
      <c r="H38" s="460"/>
      <c r="I38" s="460"/>
      <c r="J38" s="460"/>
      <c r="K38" s="460"/>
      <c r="L38" s="460"/>
      <c r="M38" s="460"/>
      <c r="N38" s="460"/>
      <c r="O38" s="460"/>
      <c r="P38" s="460"/>
      <c r="Q38" s="460"/>
      <c r="R38" s="460"/>
      <c r="S38" s="460"/>
      <c r="T38" s="460"/>
      <c r="U38" s="460"/>
      <c r="V38" s="460"/>
      <c r="W38" s="460"/>
      <c r="X38" s="460"/>
      <c r="Y38" s="460"/>
      <c r="Z38" s="460"/>
      <c r="AA38" s="460"/>
      <c r="AB38" s="460"/>
      <c r="AC38" s="460"/>
      <c r="AD38" s="460"/>
      <c r="AE38" s="460"/>
      <c r="AF38" s="460"/>
      <c r="AG38" s="460"/>
      <c r="AH38" s="460"/>
      <c r="AI38" s="460"/>
      <c r="AJ38" s="460"/>
      <c r="AK38" s="460"/>
      <c r="AL38" s="460"/>
      <c r="AM38" s="460"/>
      <c r="AN38" s="460"/>
      <c r="AO38" s="460"/>
    </row>
    <row r="39" spans="1:41">
      <c r="A39" s="467">
        <v>59</v>
      </c>
      <c r="B39" s="468" t="s">
        <v>44</v>
      </c>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69"/>
      <c r="AJ39" s="469"/>
      <c r="AK39" s="469"/>
      <c r="AL39" s="469"/>
      <c r="AM39" s="469"/>
      <c r="AN39" s="469"/>
      <c r="AO39" s="469"/>
    </row>
    <row r="40" spans="1:41">
      <c r="A40" s="470">
        <v>60</v>
      </c>
      <c r="B40" s="471" t="s">
        <v>45</v>
      </c>
      <c r="C40" s="472">
        <v>2043.8679999999999</v>
      </c>
      <c r="D40" s="472">
        <v>176.798</v>
      </c>
      <c r="E40" s="472">
        <v>37.063000000000002</v>
      </c>
      <c r="F40" s="472">
        <v>577.08900000000006</v>
      </c>
      <c r="G40" s="472"/>
      <c r="H40" s="472"/>
      <c r="I40" s="472">
        <v>0.04</v>
      </c>
      <c r="J40" s="472"/>
      <c r="K40" s="472"/>
      <c r="L40" s="472"/>
      <c r="M40" s="472"/>
      <c r="N40" s="472"/>
      <c r="O40" s="472">
        <v>7.1669999999999998</v>
      </c>
      <c r="P40" s="472">
        <v>5.6870000000000003</v>
      </c>
      <c r="Q40" s="472">
        <v>0.17699999999999999</v>
      </c>
      <c r="R40" s="472"/>
      <c r="S40" s="472">
        <v>1.3080000000000001</v>
      </c>
      <c r="T40" s="472"/>
      <c r="U40" s="472">
        <v>1E-3</v>
      </c>
      <c r="V40" s="472"/>
      <c r="W40" s="472">
        <v>0.01</v>
      </c>
      <c r="X40" s="472">
        <v>0.04</v>
      </c>
      <c r="Y40" s="472">
        <v>28.358000000000001</v>
      </c>
      <c r="Z40" s="472"/>
      <c r="AA40" s="472"/>
      <c r="AB40" s="472">
        <v>243.06299999999999</v>
      </c>
      <c r="AC40" s="472">
        <v>306.46699999999998</v>
      </c>
      <c r="AD40" s="472"/>
      <c r="AE40" s="472"/>
      <c r="AF40" s="472">
        <v>19.951000000000001</v>
      </c>
      <c r="AG40" s="472"/>
      <c r="AH40" s="472"/>
      <c r="AI40" s="472"/>
      <c r="AJ40" s="472">
        <v>6.5170000000000003</v>
      </c>
      <c r="AK40" s="472"/>
      <c r="AL40" s="472"/>
      <c r="AM40" s="472"/>
      <c r="AN40" s="472"/>
      <c r="AO40" s="472">
        <v>794.35199999999998</v>
      </c>
    </row>
    <row r="41" spans="1:41" ht="13.5">
      <c r="A41" s="473">
        <v>61</v>
      </c>
      <c r="B41" s="474" t="s">
        <v>46</v>
      </c>
      <c r="C41" s="475">
        <v>0.155</v>
      </c>
      <c r="D41" s="475">
        <v>0.155</v>
      </c>
      <c r="E41" s="475"/>
      <c r="F41" s="475"/>
      <c r="G41" s="475"/>
      <c r="H41" s="475"/>
      <c r="I41" s="475"/>
      <c r="J41" s="475"/>
      <c r="K41" s="475"/>
      <c r="L41" s="475"/>
      <c r="M41" s="475"/>
      <c r="N41" s="475"/>
      <c r="O41" s="475"/>
      <c r="P41" s="475">
        <v>1.7210000000000001</v>
      </c>
      <c r="Q41" s="475"/>
      <c r="R41" s="475"/>
      <c r="S41" s="475">
        <v>0.65400000000000003</v>
      </c>
      <c r="T41" s="475"/>
      <c r="U41" s="475"/>
      <c r="V41" s="475"/>
      <c r="W41" s="475"/>
      <c r="X41" s="475"/>
      <c r="Y41" s="475"/>
      <c r="Z41" s="475"/>
      <c r="AA41" s="475"/>
      <c r="AB41" s="475">
        <v>0.65900000000000003</v>
      </c>
      <c r="AC41" s="475"/>
      <c r="AD41" s="475"/>
      <c r="AE41" s="475"/>
      <c r="AF41" s="475">
        <v>1.575</v>
      </c>
      <c r="AG41" s="475"/>
      <c r="AH41" s="475"/>
      <c r="AI41" s="475"/>
      <c r="AJ41" s="475"/>
      <c r="AK41" s="475"/>
      <c r="AL41" s="475"/>
      <c r="AM41" s="475"/>
      <c r="AN41" s="475"/>
      <c r="AO41" s="475">
        <v>0.69099999999999995</v>
      </c>
    </row>
    <row r="42" spans="1:41">
      <c r="A42" s="462"/>
    </row>
  </sheetData>
  <phoneticPr fontId="71" type="noConversion"/>
  <pageMargins left="0.78740157480314965" right="0.59055118110236227" top="0.98425196850393704" bottom="0.39370078740157483" header="0.31496062992125984" footer="0.31496062992125984"/>
  <pageSetup paperSize="8" scale="3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2</DocSecurity>
  <ScaleCrop>false</ScaleCrop>
  <HeadingPairs>
    <vt:vector size="4" baseType="variant">
      <vt:variant>
        <vt:lpstr>Листы</vt:lpstr>
      </vt:variant>
      <vt:variant>
        <vt:i4>20</vt:i4>
      </vt:variant>
      <vt:variant>
        <vt:lpstr>Именованные диапазоны</vt:lpstr>
      </vt:variant>
      <vt:variant>
        <vt:i4>11</vt:i4>
      </vt:variant>
    </vt:vector>
  </HeadingPairs>
  <TitlesOfParts>
    <vt:vector size="31" baseType="lpstr">
      <vt:lpstr>Complementary_Inf (RUS)</vt:lpstr>
      <vt:lpstr>T1</vt:lpstr>
      <vt:lpstr>T2</vt:lpstr>
      <vt:lpstr>T3</vt:lpstr>
      <vt:lpstr>T4</vt:lpstr>
      <vt:lpstr>T5</vt:lpstr>
      <vt:lpstr>T6</vt:lpstr>
      <vt:lpstr>T7</vt:lpstr>
      <vt:lpstr>T8</vt:lpstr>
      <vt:lpstr>Execution_method (RUS)</vt:lpstr>
      <vt:lpstr>Complementary_Inf</vt:lpstr>
      <vt:lpstr>A1</vt:lpstr>
      <vt:lpstr>A2</vt:lpstr>
      <vt:lpstr>A3</vt:lpstr>
      <vt:lpstr>A4</vt:lpstr>
      <vt:lpstr>A5</vt:lpstr>
      <vt:lpstr>A6</vt:lpstr>
      <vt:lpstr>A7</vt:lpstr>
      <vt:lpstr>A8</vt:lpstr>
      <vt:lpstr>Execution_method</vt:lpstr>
      <vt:lpstr>'A1'!Область_печати</vt:lpstr>
      <vt:lpstr>'A2'!Область_печати</vt:lpstr>
      <vt:lpstr>'A3'!Область_печати</vt:lpstr>
      <vt:lpstr>'A4'!Область_печати</vt:lpstr>
      <vt:lpstr>'A5'!Область_печати</vt:lpstr>
      <vt:lpstr>'A6'!Область_печати</vt:lpstr>
      <vt:lpstr>'A7'!Область_печати</vt:lpstr>
      <vt:lpstr>'A8'!Область_печати</vt:lpstr>
      <vt:lpstr>Complementary_Inf!Область_печати</vt:lpstr>
      <vt:lpstr>'Complementary_Inf (RUS)'!Область_печати</vt:lpstr>
      <vt:lpstr>Execution_method!Область_печати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2010-07-26T08:26:02Z</cp:lastPrinted>
  <dcterms:created xsi:type="dcterms:W3CDTF">2000-03-23T14:24:07Z</dcterms:created>
  <dcterms:modified xsi:type="dcterms:W3CDTF">2019-10-07T11:45:50Z</dcterms:modified>
</cp:coreProperties>
</file>