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G18" i="2"/>
  <c r="H18" i="2"/>
  <c r="AS18" i="2" s="1"/>
  <c r="I18" i="2"/>
  <c r="I46" i="2" s="1"/>
  <c r="I47" i="19" s="1"/>
  <c r="J18" i="2"/>
  <c r="K18" i="2"/>
  <c r="L18" i="2"/>
  <c r="M18" i="2"/>
  <c r="N18" i="2"/>
  <c r="O18" i="2"/>
  <c r="P18" i="2"/>
  <c r="P19" i="19" s="1"/>
  <c r="Q18" i="2"/>
  <c r="Q46" i="2" s="1"/>
  <c r="Q47" i="19" s="1"/>
  <c r="R18" i="2"/>
  <c r="S18" i="2"/>
  <c r="T18" i="2"/>
  <c r="U18" i="2"/>
  <c r="V18" i="2"/>
  <c r="W18" i="2"/>
  <c r="X18" i="2"/>
  <c r="X19" i="19" s="1"/>
  <c r="Y18" i="2"/>
  <c r="Y46" i="2" s="1"/>
  <c r="Y47" i="19" s="1"/>
  <c r="Z18" i="2"/>
  <c r="AA18" i="2"/>
  <c r="AB18" i="2"/>
  <c r="AC18" i="2"/>
  <c r="AD18" i="2"/>
  <c r="AE18" i="2"/>
  <c r="AF18" i="2"/>
  <c r="AF19" i="19" s="1"/>
  <c r="AG18" i="2"/>
  <c r="AG46" i="2" s="1"/>
  <c r="AG47" i="19" s="1"/>
  <c r="AH18" i="2"/>
  <c r="AI18" i="2"/>
  <c r="AJ18" i="2"/>
  <c r="AK18" i="2"/>
  <c r="AL18" i="2"/>
  <c r="AM18" i="2"/>
  <c r="AN18" i="2"/>
  <c r="AN19" i="19" s="1"/>
  <c r="AO18" i="2"/>
  <c r="AO46" i="2" s="1"/>
  <c r="AO47" i="19" s="1"/>
  <c r="AP18" i="2"/>
  <c r="AQ18" i="2"/>
  <c r="AR18" i="2"/>
  <c r="AS22" i="2"/>
  <c r="AS23" i="2"/>
  <c r="G21" i="28" s="1"/>
  <c r="AS24" i="2"/>
  <c r="G22" i="28" s="1"/>
  <c r="D25" i="2"/>
  <c r="E25" i="2"/>
  <c r="F25" i="2"/>
  <c r="G25" i="2"/>
  <c r="H25" i="2"/>
  <c r="I25" i="2"/>
  <c r="J25" i="2"/>
  <c r="AS25" i="2" s="1"/>
  <c r="AS26" i="19" s="1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F42" i="2" s="1"/>
  <c r="G32" i="2"/>
  <c r="H32" i="2"/>
  <c r="I32" i="2"/>
  <c r="J32" i="2"/>
  <c r="K32" i="2"/>
  <c r="L32" i="2"/>
  <c r="M32" i="2"/>
  <c r="M33" i="19" s="1"/>
  <c r="N32" i="2"/>
  <c r="N42" i="2" s="1"/>
  <c r="O32" i="2"/>
  <c r="P32" i="2"/>
  <c r="Q32" i="2"/>
  <c r="R32" i="2"/>
  <c r="S32" i="2"/>
  <c r="T32" i="2"/>
  <c r="U32" i="2"/>
  <c r="U33" i="19" s="1"/>
  <c r="V32" i="2"/>
  <c r="V42" i="2" s="1"/>
  <c r="W32" i="2"/>
  <c r="X32" i="2"/>
  <c r="Y32" i="2"/>
  <c r="Z32" i="2"/>
  <c r="AA32" i="2"/>
  <c r="AB32" i="2"/>
  <c r="AC32" i="2"/>
  <c r="AC33" i="19" s="1"/>
  <c r="AD32" i="2"/>
  <c r="AD42" i="2" s="1"/>
  <c r="AE32" i="2"/>
  <c r="AF32" i="2"/>
  <c r="AG32" i="2"/>
  <c r="AH32" i="2"/>
  <c r="AI32" i="2"/>
  <c r="AJ32" i="2"/>
  <c r="AK32" i="2"/>
  <c r="AK33" i="19" s="1"/>
  <c r="AL32" i="2"/>
  <c r="AL42" i="2" s="1"/>
  <c r="AM32" i="2"/>
  <c r="AN32" i="2"/>
  <c r="AO32" i="2"/>
  <c r="AP32" i="2"/>
  <c r="AQ32" i="2"/>
  <c r="AR32" i="2"/>
  <c r="AS33" i="2"/>
  <c r="AS36" i="2"/>
  <c r="AS37" i="2"/>
  <c r="AS38" i="2"/>
  <c r="D39" i="2"/>
  <c r="E39" i="2"/>
  <c r="F39" i="2"/>
  <c r="G39" i="2"/>
  <c r="G42" i="2" s="1"/>
  <c r="H39" i="2"/>
  <c r="H39" i="42" s="1"/>
  <c r="I39" i="2"/>
  <c r="J39" i="2"/>
  <c r="K39" i="2"/>
  <c r="L39" i="2"/>
  <c r="M39" i="2"/>
  <c r="N39" i="2"/>
  <c r="O39" i="2"/>
  <c r="O42" i="2" s="1"/>
  <c r="P39" i="2"/>
  <c r="P39" i="42" s="1"/>
  <c r="P42" i="42" s="1"/>
  <c r="P47" i="42" s="1"/>
  <c r="Q39" i="2"/>
  <c r="R39" i="2"/>
  <c r="S39" i="2"/>
  <c r="T39" i="2"/>
  <c r="U39" i="2"/>
  <c r="V39" i="2"/>
  <c r="W39" i="2"/>
  <c r="W42" i="2" s="1"/>
  <c r="X39" i="2"/>
  <c r="X39" i="42" s="1"/>
  <c r="X42" i="42" s="1"/>
  <c r="X47" i="42" s="1"/>
  <c r="Y39" i="2"/>
  <c r="Z39" i="2"/>
  <c r="AA39" i="2"/>
  <c r="AB39" i="2"/>
  <c r="AC39" i="2"/>
  <c r="AD39" i="2"/>
  <c r="AE39" i="2"/>
  <c r="AE42" i="2" s="1"/>
  <c r="AF39" i="2"/>
  <c r="AF39" i="42" s="1"/>
  <c r="AF42" i="42" s="1"/>
  <c r="AF47" i="42" s="1"/>
  <c r="AG39" i="2"/>
  <c r="AH39" i="2"/>
  <c r="AI39" i="2"/>
  <c r="AJ39" i="2"/>
  <c r="AK39" i="2"/>
  <c r="AL39" i="2"/>
  <c r="AM39" i="2"/>
  <c r="AM42" i="2" s="1"/>
  <c r="AN39" i="2"/>
  <c r="AN39" i="42" s="1"/>
  <c r="AN42" i="42" s="1"/>
  <c r="AN47" i="42" s="1"/>
  <c r="AO39" i="2"/>
  <c r="AP39" i="2"/>
  <c r="AQ39" i="2"/>
  <c r="AR39" i="2"/>
  <c r="D42" i="2"/>
  <c r="D46" i="2" s="1"/>
  <c r="D47" i="19" s="1"/>
  <c r="E42" i="2"/>
  <c r="E46" i="2" s="1"/>
  <c r="E47" i="19" s="1"/>
  <c r="I42" i="2"/>
  <c r="J42" i="2"/>
  <c r="K42" i="2"/>
  <c r="L42" i="2"/>
  <c r="L46" i="2" s="1"/>
  <c r="L47" i="19" s="1"/>
  <c r="M42" i="2"/>
  <c r="M46" i="2" s="1"/>
  <c r="M47" i="19" s="1"/>
  <c r="Q42" i="2"/>
  <c r="R42" i="2"/>
  <c r="S42" i="2"/>
  <c r="T42" i="2"/>
  <c r="T46" i="2" s="1"/>
  <c r="T47" i="19" s="1"/>
  <c r="U42" i="2"/>
  <c r="U46" i="2" s="1"/>
  <c r="U47" i="19" s="1"/>
  <c r="Y42" i="2"/>
  <c r="Z42" i="2"/>
  <c r="AA42" i="2"/>
  <c r="AB42" i="2"/>
  <c r="AB46" i="2" s="1"/>
  <c r="AB47" i="19" s="1"/>
  <c r="AC42" i="2"/>
  <c r="AC46" i="2" s="1"/>
  <c r="AC47" i="19" s="1"/>
  <c r="AG42" i="2"/>
  <c r="AH42" i="2"/>
  <c r="AI42" i="2"/>
  <c r="AJ42" i="2"/>
  <c r="AJ46" i="2" s="1"/>
  <c r="AJ47" i="19" s="1"/>
  <c r="AK42" i="2"/>
  <c r="AK46" i="2" s="1"/>
  <c r="AK47" i="19" s="1"/>
  <c r="AO42" i="2"/>
  <c r="AP42" i="2"/>
  <c r="AQ42" i="2"/>
  <c r="AR42" i="2"/>
  <c r="AR46" i="2" s="1"/>
  <c r="AR47" i="19" s="1"/>
  <c r="J46" i="2"/>
  <c r="J47" i="19" s="1"/>
  <c r="K46" i="2"/>
  <c r="K47" i="19" s="1"/>
  <c r="R46" i="2"/>
  <c r="R47" i="19" s="1"/>
  <c r="S46" i="2"/>
  <c r="S47" i="19" s="1"/>
  <c r="Z46" i="2"/>
  <c r="Z47" i="19" s="1"/>
  <c r="AA46" i="2"/>
  <c r="AA47" i="19" s="1"/>
  <c r="AH46" i="2"/>
  <c r="AH47" i="19" s="1"/>
  <c r="AI46" i="2"/>
  <c r="AI47" i="19" s="1"/>
  <c r="AP46" i="2"/>
  <c r="AP47" i="19" s="1"/>
  <c r="AQ46" i="2"/>
  <c r="AQ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I43" i="19"/>
  <c r="J43" i="19"/>
  <c r="K43" i="19"/>
  <c r="Q43" i="19"/>
  <c r="R43" i="19"/>
  <c r="S43" i="19"/>
  <c r="Y43" i="19"/>
  <c r="Z43" i="19"/>
  <c r="AA43" i="19"/>
  <c r="AG43" i="19"/>
  <c r="AH43" i="19"/>
  <c r="AI43" i="19"/>
  <c r="AO43" i="19"/>
  <c r="AP43" i="19"/>
  <c r="AQ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I19" i="42" s="1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G32" i="42"/>
  <c r="G33" i="42" s="1"/>
  <c r="H32" i="42"/>
  <c r="H33" i="42" s="1"/>
  <c r="I32" i="42"/>
  <c r="I33" i="42" s="1"/>
  <c r="J32" i="42"/>
  <c r="K32" i="42"/>
  <c r="K33" i="42" s="1"/>
  <c r="L32" i="42"/>
  <c r="L33" i="42" s="1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G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O39" i="42"/>
  <c r="O42" i="42" s="1"/>
  <c r="O47" i="42" s="1"/>
  <c r="Q39" i="42"/>
  <c r="Q42" i="42" s="1"/>
  <c r="Q47" i="42" s="1"/>
  <c r="R39" i="42"/>
  <c r="R42" i="42" s="1"/>
  <c r="R47" i="42" s="1"/>
  <c r="S39" i="42"/>
  <c r="T39" i="42"/>
  <c r="U39" i="42"/>
  <c r="V39" i="42"/>
  <c r="W39" i="42"/>
  <c r="W42" i="42" s="1"/>
  <c r="W47" i="42" s="1"/>
  <c r="Y39" i="42"/>
  <c r="Y42" i="42" s="1"/>
  <c r="Y47" i="42" s="1"/>
  <c r="Z39" i="42"/>
  <c r="Z42" i="42" s="1"/>
  <c r="Z47" i="42" s="1"/>
  <c r="AA39" i="42"/>
  <c r="AB39" i="42"/>
  <c r="AC39" i="42"/>
  <c r="AD39" i="42"/>
  <c r="AE39" i="42"/>
  <c r="AE42" i="42" s="1"/>
  <c r="AE47" i="42" s="1"/>
  <c r="AG39" i="42"/>
  <c r="AG42" i="42" s="1"/>
  <c r="AG47" i="42" s="1"/>
  <c r="AH39" i="42"/>
  <c r="AH42" i="42" s="1"/>
  <c r="AH47" i="42" s="1"/>
  <c r="AI39" i="42"/>
  <c r="AJ39" i="42"/>
  <c r="AK39" i="42"/>
  <c r="AL39" i="42"/>
  <c r="AM39" i="42"/>
  <c r="AM42" i="42" s="1"/>
  <c r="AM47" i="42" s="1"/>
  <c r="AO39" i="42"/>
  <c r="AO42" i="42" s="1"/>
  <c r="AO47" i="42" s="1"/>
  <c r="AP39" i="42"/>
  <c r="AP42" i="42" s="1"/>
  <c r="AP47" i="42" s="1"/>
  <c r="AQ39" i="42"/>
  <c r="AR39" i="42"/>
  <c r="D40" i="42"/>
  <c r="E40" i="42"/>
  <c r="I40" i="42"/>
  <c r="L40" i="42"/>
  <c r="D42" i="42"/>
  <c r="D47" i="42" s="1"/>
  <c r="D48" i="42" s="1"/>
  <c r="K42" i="42"/>
  <c r="K47" i="42" s="1"/>
  <c r="K48" i="42" s="1"/>
  <c r="L42" i="42"/>
  <c r="L47" i="42" s="1"/>
  <c r="L48" i="42" s="1"/>
  <c r="S42" i="42"/>
  <c r="S47" i="42" s="1"/>
  <c r="T42" i="42"/>
  <c r="T47" i="42" s="1"/>
  <c r="AA42" i="42"/>
  <c r="AA47" i="42" s="1"/>
  <c r="AB42" i="42"/>
  <c r="AB47" i="42" s="1"/>
  <c r="AI42" i="42"/>
  <c r="AI47" i="42" s="1"/>
  <c r="AJ42" i="42"/>
  <c r="AJ47" i="42" s="1"/>
  <c r="AQ42" i="42"/>
  <c r="AQ47" i="42" s="1"/>
  <c r="AR42" i="42"/>
  <c r="AR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P22" i="28" s="1"/>
  <c r="N20" i="14"/>
  <c r="Q22" i="28" s="1"/>
  <c r="O20" i="14"/>
  <c r="R22" i="28" s="1"/>
  <c r="D21" i="14"/>
  <c r="E21" i="14"/>
  <c r="F21" i="14"/>
  <c r="G21" i="14"/>
  <c r="H21" i="14"/>
  <c r="H23" i="28" s="1"/>
  <c r="I21" i="14"/>
  <c r="I23" i="28" s="1"/>
  <c r="J21" i="14"/>
  <c r="J23" i="28" s="1"/>
  <c r="K21" i="14"/>
  <c r="L21" i="14"/>
  <c r="M25" i="14"/>
  <c r="N25" i="14"/>
  <c r="Q27" i="28" s="1"/>
  <c r="O25" i="14"/>
  <c r="R27" i="28" s="1"/>
  <c r="M26" i="14"/>
  <c r="N26" i="14"/>
  <c r="O26" i="14"/>
  <c r="M27" i="14"/>
  <c r="N27" i="14"/>
  <c r="O27" i="14"/>
  <c r="D28" i="14"/>
  <c r="M28" i="14" s="1"/>
  <c r="P30" i="28" s="1"/>
  <c r="E28" i="14"/>
  <c r="N28" i="14" s="1"/>
  <c r="Q30" i="28" s="1"/>
  <c r="F28" i="14"/>
  <c r="O28" i="14" s="1"/>
  <c r="R30" i="28" s="1"/>
  <c r="G28" i="14"/>
  <c r="H28" i="14"/>
  <c r="I30" i="28" s="1"/>
  <c r="I28" i="14"/>
  <c r="J28" i="14"/>
  <c r="K28" i="14"/>
  <c r="M30" i="28" s="1"/>
  <c r="L28" i="14"/>
  <c r="N30" i="28" s="1"/>
  <c r="M32" i="14"/>
  <c r="N32" i="14"/>
  <c r="O32" i="14"/>
  <c r="M33" i="14"/>
  <c r="N33" i="14"/>
  <c r="Q35" i="28" s="1"/>
  <c r="O33" i="14"/>
  <c r="M34" i="14"/>
  <c r="P36" i="28" s="1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I37" i="28" s="1"/>
  <c r="J35" i="14"/>
  <c r="K35" i="14"/>
  <c r="L35" i="14"/>
  <c r="N35" i="14"/>
  <c r="Q37" i="28" s="1"/>
  <c r="O35" i="14"/>
  <c r="R37" i="28" s="1"/>
  <c r="P16" i="28"/>
  <c r="Q16" i="28"/>
  <c r="R16" i="28"/>
  <c r="K20" i="28"/>
  <c r="O20" i="28"/>
  <c r="P20" i="28"/>
  <c r="Q20" i="28"/>
  <c r="K21" i="28"/>
  <c r="O21" i="28"/>
  <c r="P21" i="28"/>
  <c r="Q21" i="28"/>
  <c r="R21" i="28"/>
  <c r="K22" i="28"/>
  <c r="O22" i="28"/>
  <c r="D23" i="28"/>
  <c r="E23" i="28"/>
  <c r="F23" i="28"/>
  <c r="L23" i="28"/>
  <c r="M23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O30" i="28"/>
  <c r="G34" i="28"/>
  <c r="K34" i="28"/>
  <c r="O34" i="28"/>
  <c r="Q34" i="28"/>
  <c r="R34" i="28"/>
  <c r="G35" i="28"/>
  <c r="K35" i="28"/>
  <c r="O35" i="28"/>
  <c r="P35" i="28"/>
  <c r="R35" i="28"/>
  <c r="G36" i="28"/>
  <c r="K36" i="28"/>
  <c r="O36" i="28"/>
  <c r="Q36" i="28"/>
  <c r="R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G21" i="43"/>
  <c r="J21" i="43"/>
  <c r="K21" i="43"/>
  <c r="L21" i="43"/>
  <c r="AL46" i="2" l="1"/>
  <c r="AL47" i="19" s="1"/>
  <c r="AL43" i="19"/>
  <c r="AD46" i="2"/>
  <c r="AD47" i="19" s="1"/>
  <c r="AD43" i="19"/>
  <c r="V43" i="19"/>
  <c r="V46" i="2"/>
  <c r="V47" i="19" s="1"/>
  <c r="N46" i="2"/>
  <c r="N47" i="19" s="1"/>
  <c r="N43" i="19"/>
  <c r="F43" i="19"/>
  <c r="F46" i="2"/>
  <c r="F47" i="19" s="1"/>
  <c r="AS19" i="19"/>
  <c r="G23" i="28"/>
  <c r="A6" i="14" s="1"/>
  <c r="AS18" i="42"/>
  <c r="H40" i="42"/>
  <c r="H42" i="42"/>
  <c r="H47" i="42" s="1"/>
  <c r="H48" i="42" s="1"/>
  <c r="AS34" i="19"/>
  <c r="P34" i="28"/>
  <c r="AM43" i="19"/>
  <c r="AM46" i="2"/>
  <c r="AM47" i="19" s="1"/>
  <c r="AE43" i="19"/>
  <c r="AE46" i="2"/>
  <c r="AE47" i="19" s="1"/>
  <c r="W46" i="2"/>
  <c r="W47" i="19" s="1"/>
  <c r="W43" i="19"/>
  <c r="O43" i="19"/>
  <c r="O46" i="2"/>
  <c r="O47" i="19" s="1"/>
  <c r="G43" i="19"/>
  <c r="G46" i="2"/>
  <c r="G47" i="19" s="1"/>
  <c r="P27" i="28"/>
  <c r="A3" i="14" s="1"/>
  <c r="N21" i="43"/>
  <c r="Q23" i="28"/>
  <c r="AL42" i="42"/>
  <c r="AL47" i="42" s="1"/>
  <c r="I21" i="43"/>
  <c r="AS32" i="2"/>
  <c r="O21" i="14"/>
  <c r="J42" i="42"/>
  <c r="J47" i="42" s="1"/>
  <c r="J48" i="42" s="1"/>
  <c r="AL32" i="42"/>
  <c r="AD32" i="42"/>
  <c r="AD42" i="42" s="1"/>
  <c r="AD47" i="42" s="1"/>
  <c r="V32" i="42"/>
  <c r="V42" i="42" s="1"/>
  <c r="V47" i="42" s="1"/>
  <c r="N32" i="42"/>
  <c r="N42" i="42" s="1"/>
  <c r="N47" i="42" s="1"/>
  <c r="F32" i="42"/>
  <c r="F33" i="42" s="1"/>
  <c r="AS15" i="42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AS25" i="19"/>
  <c r="AO19" i="19"/>
  <c r="AG19" i="19"/>
  <c r="Y19" i="19"/>
  <c r="Q19" i="19"/>
  <c r="I19" i="19"/>
  <c r="AS16" i="19"/>
  <c r="AS40" i="2"/>
  <c r="M20" i="43"/>
  <c r="H21" i="43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H19" i="19"/>
  <c r="A4" i="2" s="1"/>
  <c r="AS39" i="2"/>
  <c r="AS19" i="2"/>
  <c r="AS20" i="19" s="1"/>
  <c r="M21" i="14"/>
  <c r="G42" i="42"/>
  <c r="G47" i="42" s="1"/>
  <c r="G48" i="42" s="1"/>
  <c r="AN42" i="2"/>
  <c r="AF42" i="2"/>
  <c r="X42" i="2"/>
  <c r="P42" i="2"/>
  <c r="H42" i="2"/>
  <c r="F42" i="42"/>
  <c r="F47" i="42" s="1"/>
  <c r="F48" i="42" s="1"/>
  <c r="E42" i="42" l="1"/>
  <c r="E47" i="42" s="1"/>
  <c r="E48" i="42" s="1"/>
  <c r="E33" i="42"/>
  <c r="H43" i="19"/>
  <c r="H46" i="2"/>
  <c r="H47" i="19" s="1"/>
  <c r="O23" i="28"/>
  <c r="AS40" i="19"/>
  <c r="AS39" i="42"/>
  <c r="AS42" i="42" s="1"/>
  <c r="AS47" i="42" s="1"/>
  <c r="P43" i="19"/>
  <c r="P46" i="2"/>
  <c r="P47" i="19" s="1"/>
  <c r="X43" i="19"/>
  <c r="X46" i="2"/>
  <c r="X47" i="19" s="1"/>
  <c r="R23" i="28"/>
  <c r="O21" i="43"/>
  <c r="AS42" i="2"/>
  <c r="A5" i="2"/>
  <c r="AN43" i="19"/>
  <c r="AN46" i="2"/>
  <c r="AN47" i="19" s="1"/>
  <c r="AS33" i="19"/>
  <c r="AS32" i="42"/>
  <c r="K23" i="28"/>
  <c r="E8" i="27" s="1"/>
  <c r="AF43" i="19"/>
  <c r="AF46" i="2"/>
  <c r="AF47" i="19" s="1"/>
  <c r="P23" i="28"/>
  <c r="A4" i="14" s="1"/>
  <c r="M21" i="43"/>
  <c r="AS47" i="2"/>
  <c r="AS41" i="19"/>
  <c r="AS46" i="2" l="1"/>
  <c r="AS47" i="19" s="1"/>
  <c r="A7" i="2" s="1"/>
  <c r="AS43" i="19"/>
  <c r="AS48" i="19"/>
  <c r="A6" i="2" s="1"/>
  <c r="T16" i="28"/>
  <c r="A3" i="2" l="1"/>
  <c r="E6" i="27"/>
  <c r="E5" i="27"/>
</calcChain>
</file>

<file path=xl/sharedStrings.xml><?xml version="1.0" encoding="utf-8"?>
<sst xmlns="http://schemas.openxmlformats.org/spreadsheetml/2006/main" count="922" uniqueCount="373">
  <si>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</si>
  <si>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</si>
  <si>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</si>
  <si>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</si>
  <si>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</si>
  <si>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</si>
  <si>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</si>
  <si>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</si>
  <si>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</si>
  <si>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</si>
  <si>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</si>
  <si>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</si>
  <si>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</si>
  <si>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</si>
  <si>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</si>
  <si>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</si>
  <si>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</si>
  <si>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</si>
  <si>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</si>
  <si>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</si>
  <si>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</si>
  <si>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</si>
  <si>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</si>
  <si>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</si>
  <si>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</si>
  <si>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</si>
  <si>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</si>
  <si>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</si>
  <si>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</si>
  <si>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</si>
  <si>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</si>
  <si>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</si>
  <si>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</si>
  <si>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</si>
  <si>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</si>
  <si>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</si>
  <si>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</si>
  <si>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</si>
  <si>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</si>
  <si>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</si>
  <si>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</si>
  <si>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</si>
  <si>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</si>
  <si>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</si>
  <si>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</si>
  <si>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</si>
  <si>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</si>
  <si>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</si>
  <si>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</si>
  <si>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</si>
  <si>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</si>
  <si>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</si>
  <si>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</si>
  <si>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</si>
  <si>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</si>
  <si>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</si>
  <si>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</si>
  <si>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</si>
  <si>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</si>
  <si>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</si>
  <si>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</si>
  <si>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</si>
  <si>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</si>
  <si>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</si>
  <si>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</si>
  <si>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</si>
  <si>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</si>
  <si>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</si>
  <si>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</si>
  <si>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</si>
  <si>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</si>
  <si>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</si>
  <si>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</si>
  <si>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</si>
  <si>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</si>
  <si>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</si>
  <si>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</si>
  <si>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</si>
  <si>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</si>
  <si>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</si>
  <si>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</si>
  <si>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</si>
  <si>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</si>
  <si>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</si>
  <si>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</si>
  <si>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</si>
  <si>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</si>
  <si>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</si>
  <si>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</si>
  <si>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</si>
  <si>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</si>
  <si>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</si>
  <si>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</si>
  <si>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</si>
  <si>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</si>
  <si>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</si>
  <si>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</si>
  <si>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</si>
  <si>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</si>
  <si>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</si>
  <si>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</si>
  <si>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</si>
  <si>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</si>
  <si>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</si>
  <si>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</si>
  <si>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</si>
  <si>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</si>
  <si>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</si>
  <si>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</si>
  <si>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</si>
  <si>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</si>
  <si>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</si>
  <si>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</si>
  <si>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</si>
  <si>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</si>
  <si>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</si>
  <si>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</si>
  <si>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</si>
  <si>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</si>
  <si>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</si>
  <si>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</si>
  <si>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</si>
  <si>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</si>
  <si>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</si>
  <si>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</si>
  <si>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</si>
  <si>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</si>
  <si>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</si>
  <si>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</si>
  <si>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</si>
  <si>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</si>
  <si>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</si>
  <si>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</si>
  <si>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</si>
  <si>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</si>
  <si>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</si>
  <si>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</si>
  <si>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</si>
  <si>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</si>
  <si>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</si>
  <si>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</si>
  <si>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</si>
  <si>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</si>
  <si>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</si>
  <si>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</si>
  <si>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</si>
  <si>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</si>
  <si>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</si>
  <si>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</si>
  <si>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</si>
  <si>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</si>
  <si>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</si>
  <si>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</si>
  <si>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</si>
  <si>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</si>
  <si>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</si>
  <si>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</si>
  <si>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</si>
  <si>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</si>
  <si>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</si>
  <si>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</si>
  <si>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</si>
  <si>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</si>
  <si>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</si>
  <si>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</si>
  <si>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</si>
  <si>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</si>
  <si>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</si>
  <si>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</si>
  <si>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</si>
  <si>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</si>
  <si>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</si>
  <si>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</si>
  <si>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</si>
  <si>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</si>
  <si>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</si>
  <si>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</si>
  <si>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</si>
  <si>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</si>
  <si>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</si>
  <si>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</si>
  <si>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</si>
  <si>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</si>
  <si>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</si>
  <si>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</si>
  <si>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</si>
  <si>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</si>
  <si>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</si>
  <si>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</si>
  <si>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</si>
  <si>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</si>
  <si>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</si>
  <si>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</si>
  <si>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</si>
  <si>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</si>
  <si>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</si>
  <si>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</si>
  <si>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</si>
  <si>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</si>
  <si>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</si>
  <si>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</si>
  <si>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</si>
  <si>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</si>
  <si>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</si>
  <si>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</si>
  <si>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</si>
  <si>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</si>
  <si>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марта  2009 года </t>
  </si>
  <si>
    <t>Nominal or notional principal amounts outstanding at end-March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</si>
  <si>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</si>
  <si>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</si>
  <si>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</si>
  <si>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</si>
  <si>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</si>
  <si>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</si>
  <si>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</si>
  <si>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</si>
  <si>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</si>
  <si>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</si>
  <si>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</si>
  <si>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</si>
  <si>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</si>
  <si>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</si>
  <si>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</si>
  <si>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</si>
  <si>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</si>
  <si>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</si>
  <si>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</si>
  <si>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</si>
  <si>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Г САНКТ-ПЕТЕРБУРГ</t>
  </si>
  <si>
    <t>354</t>
  </si>
  <si>
    <t>ГПБ (ОАО)</t>
  </si>
  <si>
    <t>436</t>
  </si>
  <si>
    <t>ОАО "БАНК САНКТ-ПЕТЕРБУРГ"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</si>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</sst>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="85" workbookViewId="0">
      <pane xSplit="2" ySplit="3" topLeftCell="C80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236</v>
      </c>
    </row>
    <row r="15" spans="1:4">
      <c r="A15">
        <v>12</v>
      </c>
      <c r="B15" s="438" t="s">
        <v>237</v>
      </c>
      <c r="C15" s="439" t="s">
        <v>238</v>
      </c>
      <c r="D15" s="439" t="s">
        <v>211</v>
      </c>
    </row>
    <row r="16" spans="1:4">
      <c r="A16">
        <v>13</v>
      </c>
      <c r="B16" s="438" t="s">
        <v>239</v>
      </c>
      <c r="C16" s="439" t="s">
        <v>240</v>
      </c>
      <c r="D16" s="439" t="s">
        <v>211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229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229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236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277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216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229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216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229</v>
      </c>
    </row>
    <row r="55" spans="1:4">
      <c r="A55">
        <v>52</v>
      </c>
      <c r="B55" s="438" t="s">
        <v>318</v>
      </c>
      <c r="C55" s="439" t="s">
        <v>319</v>
      </c>
      <c r="D55" s="439" t="s">
        <v>320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236</v>
      </c>
    </row>
    <row r="61" spans="1:4">
      <c r="A61">
        <v>58</v>
      </c>
      <c r="B61" s="438" t="s">
        <v>331</v>
      </c>
      <c r="C61" s="439" t="s">
        <v>332</v>
      </c>
      <c r="D61" s="439" t="s">
        <v>211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229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216</v>
      </c>
    </row>
    <row r="79" spans="1:4">
      <c r="A79">
        <v>76</v>
      </c>
      <c r="B79" s="438" t="s">
        <v>367</v>
      </c>
      <c r="C79" s="439" t="s">
        <v>368</v>
      </c>
      <c r="D79" s="439" t="s">
        <v>320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2" zoomScaleNormal="75" zoomScaleSheetLayoutView="100" workbookViewId="0">
      <selection activeCell="F12" sqref="F12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17348.443108200019</v>
      </c>
      <c r="E15" s="430">
        <f>OUT_1!E15</f>
        <v>1876.5769888700006</v>
      </c>
      <c r="F15" s="430">
        <f>OUT_1!F15</f>
        <v>8.7510645</v>
      </c>
      <c r="G15" s="430">
        <f>OUT_1!G15</f>
        <v>49.74077003</v>
      </c>
      <c r="H15" s="430">
        <f>OUT_1!H15</f>
        <v>0.39509404999999997</v>
      </c>
      <c r="I15" s="430">
        <f>OUT_1!I15</f>
        <v>1.9009599999999999E-3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5.2802217000000002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4.1605000000000008</v>
      </c>
      <c r="AI15" s="430">
        <f>OUT_1!AI15</f>
        <v>0</v>
      </c>
      <c r="AJ15" s="430">
        <f>OUT_1!AJ15</f>
        <v>16574.813652529985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17951.832980505005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70346.792108210124</v>
      </c>
      <c r="E16" s="430">
        <f>OUT_1!E16</f>
        <v>12449.251960959997</v>
      </c>
      <c r="F16" s="430">
        <f>OUT_1!F16</f>
        <v>234.23749472999998</v>
      </c>
      <c r="G16" s="430">
        <f>OUT_1!G16</f>
        <v>217.23446745000004</v>
      </c>
      <c r="H16" s="430">
        <f>OUT_1!H16</f>
        <v>54.939200850000006</v>
      </c>
      <c r="I16" s="430">
        <f>OUT_1!I16</f>
        <v>27.980045439999998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0.12974529000000001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6.6140924199999995</v>
      </c>
      <c r="AB16" s="430">
        <f>OUT_1!AB16</f>
        <v>0</v>
      </c>
      <c r="AC16" s="430">
        <f>OUT_1!AC16</f>
        <v>0</v>
      </c>
      <c r="AD16" s="430">
        <f>OUT_1!AD16</f>
        <v>7.2207800000000004E-3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61174.365573580006</v>
      </c>
      <c r="AK16" s="430">
        <f>OUT_1!AK16</f>
        <v>0</v>
      </c>
      <c r="AL16" s="430">
        <f>OUT_1!AL16</f>
        <v>0.22755201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200.05184395999999</v>
      </c>
      <c r="AS16" s="430">
        <f>OUT_1!AS16</f>
        <v>72372.328134950076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5201.5779842699958</v>
      </c>
      <c r="E17" s="430">
        <f>OUT_1!E17</f>
        <v>1923.6079088400006</v>
      </c>
      <c r="F17" s="430">
        <f>OUT_1!F17</f>
        <v>5.9841800000000001E-2</v>
      </c>
      <c r="G17" s="430">
        <f>OUT_1!G17</f>
        <v>29.487144399999998</v>
      </c>
      <c r="H17" s="430">
        <f>OUT_1!H17</f>
        <v>0</v>
      </c>
      <c r="I17" s="430">
        <f>OUT_1!I17</f>
        <v>44.591111760000011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8.4853705300000009</v>
      </c>
      <c r="AI17" s="430">
        <f>OUT_1!AI17</f>
        <v>0</v>
      </c>
      <c r="AJ17" s="430">
        <f>OUT_1!AJ17</f>
        <v>6867.4696427799963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7037.6850316149967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92896.813200680146</v>
      </c>
      <c r="E18" s="430">
        <f>OUT_1!E18</f>
        <v>16249.436858669997</v>
      </c>
      <c r="F18" s="430">
        <f>OUT_1!F18</f>
        <v>243.04840102999998</v>
      </c>
      <c r="G18" s="430">
        <f>OUT_1!G18</f>
        <v>296.46238188000001</v>
      </c>
      <c r="H18" s="430">
        <f>OUT_1!H18</f>
        <v>55.334294900000003</v>
      </c>
      <c r="I18" s="430">
        <f>OUT_1!I18</f>
        <v>72.573058160000016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5.2802217000000002</v>
      </c>
      <c r="R18" s="430">
        <f>OUT_1!R18</f>
        <v>0.12974529000000001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6.6140924199999995</v>
      </c>
      <c r="AB18" s="430">
        <f>OUT_1!AB18</f>
        <v>0</v>
      </c>
      <c r="AC18" s="430">
        <f>OUT_1!AC18</f>
        <v>0</v>
      </c>
      <c r="AD18" s="430">
        <f>OUT_1!AD18</f>
        <v>7.2207800000000004E-3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12.645870530000002</v>
      </c>
      <c r="AI18" s="430">
        <f>OUT_1!AI18</f>
        <v>0</v>
      </c>
      <c r="AJ18" s="430">
        <f>OUT_1!AJ18</f>
        <v>84616.648868889984</v>
      </c>
      <c r="AK18" s="430">
        <f>OUT_1!AK18</f>
        <v>0</v>
      </c>
      <c r="AL18" s="430">
        <f>OUT_1!AL18</f>
        <v>0.22755201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235.58141418</v>
      </c>
      <c r="AS18" s="430">
        <f>OUT_1!AS18</f>
        <v>97361.846147070071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92896.813200680146</v>
      </c>
      <c r="E19" s="436">
        <f t="shared" si="0"/>
        <v>16249.436858669997</v>
      </c>
      <c r="F19" s="436">
        <f t="shared" si="0"/>
        <v>243.04840102999998</v>
      </c>
      <c r="G19" s="436">
        <f t="shared" si="0"/>
        <v>296.46238188000001</v>
      </c>
      <c r="H19" s="436">
        <f t="shared" si="0"/>
        <v>55.334294900000003</v>
      </c>
      <c r="I19" s="436">
        <f t="shared" si="0"/>
        <v>72.573058160000016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4778.2376842100002</v>
      </c>
      <c r="E29" s="430">
        <f>OUT_1!E29</f>
        <v>4635.1696132300003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8787.1535219800007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9114.1122823350015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5480.0967933399997</v>
      </c>
      <c r="E30" s="430">
        <f>OUT_1!E30</f>
        <v>3514.83811139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8647.7718455400009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8931.8252615300007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1677.5714542199999</v>
      </c>
      <c r="E31" s="430">
        <f>OUT_1!E31</f>
        <v>455.8666983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1777.6818851399998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1971.0720511849997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11935.905931770001</v>
      </c>
      <c r="E32" s="430">
        <f>OUT_1!E32</f>
        <v>8605.8744229200001</v>
      </c>
      <c r="F32" s="430">
        <f>OUT_1!F32</f>
        <v>31.024064710000005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19212.60725266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20017.00959505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11935.905931770001</v>
      </c>
      <c r="E33" s="436">
        <f t="shared" si="1"/>
        <v>8605.8744229200001</v>
      </c>
      <c r="F33" s="436">
        <f t="shared" si="1"/>
        <v>31.024064710000005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886.44634551999991</v>
      </c>
      <c r="E36" s="430">
        <f>OUT_1!E36</f>
        <v>591.87088389000007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939.35288334999996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1228.0722143149999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799.86036549999983</v>
      </c>
      <c r="E37" s="430">
        <f>OUT_1!E37</f>
        <v>395.72019819000002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652.30042528999991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116.59847922</v>
      </c>
      <c r="AS37" s="430">
        <f>OUT_1!AS37</f>
        <v>993.14247741999986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133.71421784</v>
      </c>
      <c r="E38" s="430">
        <f>OUT_1!E38</f>
        <v>416.15289553999997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549.86711336999997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549.86711337499992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1820.0209288599997</v>
      </c>
      <c r="E39" s="430">
        <f>OUT_1!E39</f>
        <v>1403.7439776200001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2141.5204220099999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144.09247263</v>
      </c>
      <c r="AS39" s="430">
        <f>OUT_1!AS39</f>
        <v>2771.0818051099996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1403.7439776200001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13755.926860630001</v>
      </c>
      <c r="E42" s="430">
        <f t="shared" si="3"/>
        <v>10009.618400540001</v>
      </c>
      <c r="F42" s="430">
        <f t="shared" si="3"/>
        <v>63.809873809999999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21354.127674669999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392.69999066999998</v>
      </c>
      <c r="AS42" s="430">
        <f t="shared" si="3"/>
        <v>22788.091400159999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106652.74006131015</v>
      </c>
      <c r="E47" s="431">
        <f t="shared" si="4"/>
        <v>26259.055259209999</v>
      </c>
      <c r="F47" s="431">
        <f t="shared" si="4"/>
        <v>306.85827483999998</v>
      </c>
      <c r="G47" s="431">
        <f t="shared" si="4"/>
        <v>296.46238188000001</v>
      </c>
      <c r="H47" s="431">
        <f t="shared" si="4"/>
        <v>55.334294900000003</v>
      </c>
      <c r="I47" s="431">
        <f t="shared" si="4"/>
        <v>72.573058160000016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5.2802217000000002</v>
      </c>
      <c r="R47" s="431">
        <f t="shared" si="4"/>
        <v>0.12974529000000001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6.6140924199999995</v>
      </c>
      <c r="AB47" s="431">
        <f t="shared" si="4"/>
        <v>0</v>
      </c>
      <c r="AC47" s="431">
        <f t="shared" si="4"/>
        <v>0</v>
      </c>
      <c r="AD47" s="431">
        <f t="shared" si="4"/>
        <v>7.2207800000000004E-3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12.645870530000002</v>
      </c>
      <c r="AI47" s="431">
        <f t="shared" si="4"/>
        <v>0</v>
      </c>
      <c r="AJ47" s="431">
        <f t="shared" si="4"/>
        <v>105970.77654355999</v>
      </c>
      <c r="AK47" s="431">
        <f t="shared" si="4"/>
        <v>0</v>
      </c>
      <c r="AL47" s="431">
        <f t="shared" si="4"/>
        <v>0.22755201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628.28140484999994</v>
      </c>
      <c r="AS47" s="431">
        <f t="shared" si="4"/>
        <v>120149.93754723007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106652.74006131015</v>
      </c>
      <c r="E48" s="390">
        <f t="shared" si="5"/>
        <v>26259.055259209999</v>
      </c>
      <c r="F48" s="390">
        <f t="shared" si="5"/>
        <v>306.85827483999998</v>
      </c>
      <c r="G48" s="390">
        <f t="shared" si="5"/>
        <v>296.46238188000001</v>
      </c>
      <c r="H48" s="390">
        <f t="shared" si="5"/>
        <v>55.334294900000003</v>
      </c>
      <c r="I48" s="390">
        <f t="shared" si="5"/>
        <v>72.573058160000016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марта  2009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6810.4700741250044</v>
      </c>
      <c r="E18" s="430">
        <f>OUT_4!E18</f>
        <v>11013.533205200009</v>
      </c>
      <c r="F18" s="430">
        <f>OUT_4!F18</f>
        <v>127.82970115000002</v>
      </c>
      <c r="G18" s="430">
        <f>OUT_4!G18</f>
        <v>868.41848861000017</v>
      </c>
      <c r="H18" s="430">
        <f>OUT_4!H18</f>
        <v>8245.6937937300008</v>
      </c>
      <c r="I18" s="430">
        <f>OUT_4!I18</f>
        <v>0</v>
      </c>
      <c r="J18" s="430">
        <f>OUT_4!J18</f>
        <v>755.30449358500005</v>
      </c>
      <c r="K18" s="430">
        <f>OUT_4!K18</f>
        <v>472.76772075999992</v>
      </c>
      <c r="L18" s="430">
        <f>OUT_4!L18</f>
        <v>0</v>
      </c>
      <c r="M18" s="430">
        <f>OUT_4!M18</f>
        <v>8434.193056320004</v>
      </c>
      <c r="N18" s="430">
        <f>OUT_4!N18</f>
        <v>19731.99471969001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50170.01413735003</v>
      </c>
      <c r="E19" s="430">
        <f>OUT_4!E19</f>
        <v>21665.691371529963</v>
      </c>
      <c r="F19" s="430">
        <f>OUT_4!F19</f>
        <v>536.62262607999992</v>
      </c>
      <c r="G19" s="430">
        <f>OUT_4!G19</f>
        <v>1392.0847158900001</v>
      </c>
      <c r="H19" s="430">
        <f>OUT_4!H19</f>
        <v>7539.740545659999</v>
      </c>
      <c r="I19" s="430">
        <f>OUT_4!I19</f>
        <v>0</v>
      </c>
      <c r="J19" s="430">
        <f>OUT_4!J19</f>
        <v>426.10249551000004</v>
      </c>
      <c r="K19" s="430">
        <f>OUT_4!K19</f>
        <v>567.03998191999995</v>
      </c>
      <c r="L19" s="430">
        <f>OUT_4!L19</f>
        <v>0</v>
      </c>
      <c r="M19" s="430">
        <f>OUT_4!M19</f>
        <v>51988.20134875003</v>
      </c>
      <c r="N19" s="430">
        <f>OUT_4!N19</f>
        <v>29772.471899109962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4973.7169862649935</v>
      </c>
      <c r="E20" s="430">
        <f>OUT_4!E20</f>
        <v>2054.1817068100004</v>
      </c>
      <c r="F20" s="430">
        <f>OUT_4!F20</f>
        <v>9.7863385099999984</v>
      </c>
      <c r="G20" s="430">
        <f>OUT_4!G20</f>
        <v>1170.0727129649999</v>
      </c>
      <c r="H20" s="430">
        <f>OUT_4!H20</f>
        <v>788.90157918999989</v>
      </c>
      <c r="I20" s="430">
        <f>OUT_4!I20</f>
        <v>12.097759030000001</v>
      </c>
      <c r="J20" s="430">
        <f>OUT_4!J20</f>
        <v>232.06655661000002</v>
      </c>
      <c r="K20" s="430">
        <f>OUT_4!K20</f>
        <v>302.62997308000001</v>
      </c>
      <c r="L20" s="430">
        <f>OUT_4!L20</f>
        <v>15.170583690000001</v>
      </c>
      <c r="M20" s="430">
        <f>OUT_4!M20</f>
        <v>6375.8562558399935</v>
      </c>
      <c r="N20" s="430">
        <f>OUT_4!N20</f>
        <v>3145.7132590800002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61954.201197740025</v>
      </c>
      <c r="E21" s="431">
        <f>OUT_4!E21</f>
        <v>34733.406283539975</v>
      </c>
      <c r="F21" s="431">
        <f>OUT_4!F21</f>
        <v>674.23866573999987</v>
      </c>
      <c r="G21" s="431">
        <f>OUT_4!G21</f>
        <v>3430.5759174650002</v>
      </c>
      <c r="H21" s="431">
        <f>OUT_4!H21</f>
        <v>16574.33591858</v>
      </c>
      <c r="I21" s="431">
        <f>OUT_4!I21</f>
        <v>12.097759030000001</v>
      </c>
      <c r="J21" s="431">
        <f>OUT_4!J21</f>
        <v>1413.4735457050001</v>
      </c>
      <c r="K21" s="431">
        <f>OUT_4!K21</f>
        <v>1342.4376757599998</v>
      </c>
      <c r="L21" s="431">
        <f>OUT_4!L21</f>
        <v>15.170583690000001</v>
      </c>
      <c r="M21" s="431">
        <f>OUT_4!M21</f>
        <v>66798.250660910038</v>
      </c>
      <c r="N21" s="431">
        <f>OUT_4!N21</f>
        <v>52650.179877879971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17348.443108200019</v>
      </c>
      <c r="E15" s="227">
        <v>1876.5769888700006</v>
      </c>
      <c r="F15" s="225">
        <v>8.7510645</v>
      </c>
      <c r="G15" s="227">
        <v>49.74077003</v>
      </c>
      <c r="H15" s="227">
        <v>0.39509404999999997</v>
      </c>
      <c r="I15" s="227">
        <v>1.9009599999999999E-3</v>
      </c>
      <c r="J15" s="227"/>
      <c r="K15" s="227"/>
      <c r="L15" s="227"/>
      <c r="M15" s="227"/>
      <c r="N15" s="227"/>
      <c r="O15" s="227"/>
      <c r="P15" s="227"/>
      <c r="Q15" s="227">
        <v>5.2802217000000002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4.1605000000000008</v>
      </c>
      <c r="AI15" s="227"/>
      <c r="AJ15" s="227">
        <v>16574.813652529985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17951.832980505005</v>
      </c>
    </row>
    <row r="16" spans="1:62" s="23" customFormat="1" ht="18" customHeight="1">
      <c r="A16" s="26"/>
      <c r="B16" s="51" t="s">
        <v>106</v>
      </c>
      <c r="C16" s="328"/>
      <c r="D16" s="227">
        <v>70346.792108210124</v>
      </c>
      <c r="E16" s="227">
        <v>12449.251960959997</v>
      </c>
      <c r="F16" s="227">
        <v>234.23749472999998</v>
      </c>
      <c r="G16" s="227">
        <v>217.23446745000004</v>
      </c>
      <c r="H16" s="227">
        <v>54.939200850000006</v>
      </c>
      <c r="I16" s="225">
        <v>27.980045439999998</v>
      </c>
      <c r="J16" s="227"/>
      <c r="K16" s="227"/>
      <c r="L16" s="227"/>
      <c r="M16" s="227"/>
      <c r="N16" s="227"/>
      <c r="O16" s="227"/>
      <c r="P16" s="227"/>
      <c r="Q16" s="227"/>
      <c r="R16" s="227">
        <v>0.12974529000000001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6.6140924199999995</v>
      </c>
      <c r="AB16" s="227"/>
      <c r="AC16" s="227"/>
      <c r="AD16" s="227">
        <v>7.2207800000000004E-3</v>
      </c>
      <c r="AE16" s="227"/>
      <c r="AF16" s="227"/>
      <c r="AG16" s="227"/>
      <c r="AH16" s="227"/>
      <c r="AI16" s="227"/>
      <c r="AJ16" s="227">
        <v>61174.365573580006</v>
      </c>
      <c r="AK16" s="227"/>
      <c r="AL16" s="227">
        <v>0.22755201</v>
      </c>
      <c r="AM16" s="227"/>
      <c r="AN16" s="227"/>
      <c r="AO16" s="227"/>
      <c r="AP16" s="227"/>
      <c r="AQ16" s="227"/>
      <c r="AR16" s="227">
        <v>200.05184395999999</v>
      </c>
      <c r="AS16" s="295">
        <f>SUM(D16:AR16)/2</f>
        <v>72372.328134950076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5201.5779842699958</v>
      </c>
      <c r="E17" s="227">
        <v>1923.6079088400006</v>
      </c>
      <c r="F17" s="227">
        <v>5.9841800000000001E-2</v>
      </c>
      <c r="G17" s="227">
        <v>29.487144399999998</v>
      </c>
      <c r="H17" s="227"/>
      <c r="I17" s="227">
        <v>44.591111760000011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8.4853705300000009</v>
      </c>
      <c r="AI17" s="227"/>
      <c r="AJ17" s="227">
        <v>6867.4696427799963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7037.6850316149967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92896.813200680146</v>
      </c>
      <c r="E18" s="295">
        <f t="shared" si="0"/>
        <v>16249.436858669997</v>
      </c>
      <c r="F18" s="295">
        <f t="shared" si="0"/>
        <v>243.04840102999998</v>
      </c>
      <c r="G18" s="295">
        <f t="shared" si="0"/>
        <v>296.46238188000001</v>
      </c>
      <c r="H18" s="295">
        <f t="shared" si="0"/>
        <v>55.334294900000003</v>
      </c>
      <c r="I18" s="295">
        <f t="shared" si="0"/>
        <v>72.573058160000016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5.2802217000000002</v>
      </c>
      <c r="R18" s="295">
        <f t="shared" si="0"/>
        <v>0.12974529000000001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6.6140924199999995</v>
      </c>
      <c r="AB18" s="295">
        <f t="shared" si="0"/>
        <v>0</v>
      </c>
      <c r="AC18" s="295">
        <f t="shared" si="0"/>
        <v>0</v>
      </c>
      <c r="AD18" s="295">
        <f t="shared" si="0"/>
        <v>7.2207800000000004E-3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12.645870530000002</v>
      </c>
      <c r="AI18" s="295">
        <f t="shared" si="0"/>
        <v>0</v>
      </c>
      <c r="AJ18" s="295">
        <f t="shared" si="0"/>
        <v>84616.648868889984</v>
      </c>
      <c r="AK18" s="295">
        <f t="shared" si="0"/>
        <v>0</v>
      </c>
      <c r="AL18" s="295">
        <f t="shared" si="0"/>
        <v>0.22755201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235.58141418</v>
      </c>
      <c r="AS18" s="295">
        <f>SUM(D18:AR18)/2</f>
        <v>97361.846147070071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97361.846147070071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4778.2376842100002</v>
      </c>
      <c r="E29" s="227">
        <v>4635.1696132300003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8787.1535219800007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9114.1122823350015</v>
      </c>
    </row>
    <row r="30" spans="1:62" s="17" customFormat="1" ht="18" customHeight="1">
      <c r="A30" s="24"/>
      <c r="B30" s="51" t="s">
        <v>106</v>
      </c>
      <c r="C30" s="25"/>
      <c r="D30" s="227">
        <v>5480.0967933399997</v>
      </c>
      <c r="E30" s="227">
        <v>3514.83811139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8647.7718455400009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8931.8252615300007</v>
      </c>
    </row>
    <row r="31" spans="1:62" s="17" customFormat="1" ht="18" customHeight="1">
      <c r="A31" s="20"/>
      <c r="B31" s="51" t="s">
        <v>107</v>
      </c>
      <c r="C31" s="25"/>
      <c r="D31" s="227">
        <v>1677.5714542199999</v>
      </c>
      <c r="E31" s="227">
        <v>455.8666983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1777.6818851399998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1971.0720511849997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11935.905931770001</v>
      </c>
      <c r="E32" s="295">
        <f t="shared" si="2"/>
        <v>8605.8744229200001</v>
      </c>
      <c r="F32" s="295">
        <f t="shared" si="2"/>
        <v>31.024064710000005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19212.60725266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20017.00959505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20017.00959505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886.44634551999991</v>
      </c>
      <c r="E36" s="227">
        <v>591.87088389000007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939.35288334999996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1228.0722143149999</v>
      </c>
    </row>
    <row r="37" spans="1:62" s="17" customFormat="1" ht="18" customHeight="1">
      <c r="A37" s="24"/>
      <c r="B37" s="51" t="s">
        <v>106</v>
      </c>
      <c r="C37" s="25"/>
      <c r="D37" s="227">
        <v>799.86036549999983</v>
      </c>
      <c r="E37" s="227">
        <v>395.72019819000002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652.30042528999991</v>
      </c>
      <c r="AK37" s="227"/>
      <c r="AL37" s="227"/>
      <c r="AM37" s="227"/>
      <c r="AN37" s="227"/>
      <c r="AO37" s="227"/>
      <c r="AP37" s="227"/>
      <c r="AQ37" s="227"/>
      <c r="AR37" s="227">
        <v>116.59847922</v>
      </c>
      <c r="AS37" s="295">
        <f>SUM(D37:AR37)/2</f>
        <v>993.14247741999986</v>
      </c>
    </row>
    <row r="38" spans="1:62" s="17" customFormat="1" ht="18" customHeight="1">
      <c r="A38" s="20"/>
      <c r="B38" s="51" t="s">
        <v>107</v>
      </c>
      <c r="C38" s="25"/>
      <c r="D38" s="227">
        <v>133.71421784</v>
      </c>
      <c r="E38" s="227">
        <v>416.15289553999997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549.86711336999997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549.86711337499992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1820.0209288599997</v>
      </c>
      <c r="E39" s="295">
        <f t="shared" si="3"/>
        <v>1403.7439776200001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2141.5204220099999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144.09247263</v>
      </c>
      <c r="AS39" s="295">
        <f>SUM(D39:AR39)/2</f>
        <v>2771.0818051099996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2771.0818051099996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13755.926860630001</v>
      </c>
      <c r="E42" s="295">
        <f>+SUM(E39,E32)</f>
        <v>10009.618400540001</v>
      </c>
      <c r="F42" s="295">
        <f>+SUM(F39,F32)</f>
        <v>63.809873809999999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21354.127674669999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392.69999066999998</v>
      </c>
      <c r="AS42" s="295">
        <f>SUM(D42:AR42)/2</f>
        <v>22788.091400159999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106652.74006131015</v>
      </c>
      <c r="E46" s="296">
        <f t="shared" si="5"/>
        <v>26259.055259209999</v>
      </c>
      <c r="F46" s="296">
        <f t="shared" si="5"/>
        <v>306.85827483999998</v>
      </c>
      <c r="G46" s="296">
        <f t="shared" si="5"/>
        <v>296.46238188000001</v>
      </c>
      <c r="H46" s="296">
        <f t="shared" si="5"/>
        <v>55.334294900000003</v>
      </c>
      <c r="I46" s="296">
        <f t="shared" si="5"/>
        <v>72.573058160000016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5.2802217000000002</v>
      </c>
      <c r="R46" s="296">
        <f t="shared" si="5"/>
        <v>0.12974529000000001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6.6140924199999995</v>
      </c>
      <c r="AB46" s="296">
        <f t="shared" si="5"/>
        <v>0</v>
      </c>
      <c r="AC46" s="296">
        <f t="shared" si="5"/>
        <v>0</v>
      </c>
      <c r="AD46" s="296">
        <f t="shared" si="5"/>
        <v>7.2207800000000004E-3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12.645870530000002</v>
      </c>
      <c r="AI46" s="296">
        <f t="shared" si="5"/>
        <v>0</v>
      </c>
      <c r="AJ46" s="296">
        <f t="shared" si="5"/>
        <v>105970.77654355999</v>
      </c>
      <c r="AK46" s="296">
        <f t="shared" si="5"/>
        <v>0</v>
      </c>
      <c r="AL46" s="296">
        <f t="shared" si="5"/>
        <v>0.22755201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628.28140484999994</v>
      </c>
      <c r="AS46" s="296">
        <f>+SUM(AS42,AS25,AS18,AS44)</f>
        <v>120149.93754723007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120149.93754723007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6810.4700741250044</v>
      </c>
      <c r="E18" s="315">
        <v>11013.533205200009</v>
      </c>
      <c r="F18" s="315">
        <v>127.82970115000002</v>
      </c>
      <c r="G18" s="315">
        <v>868.41848861000017</v>
      </c>
      <c r="H18" s="315">
        <v>8245.6937937300008</v>
      </c>
      <c r="I18" s="315">
        <v>0</v>
      </c>
      <c r="J18" s="315">
        <v>755.30449358500005</v>
      </c>
      <c r="K18" s="315">
        <v>472.76772075999992</v>
      </c>
      <c r="L18" s="316">
        <v>0</v>
      </c>
      <c r="M18" s="297">
        <f t="shared" ref="M18:O20" si="0">+SUM(D18,G18,J18)</f>
        <v>8434.193056320004</v>
      </c>
      <c r="N18" s="297">
        <f>+SUM(E18,H18,K18)</f>
        <v>19731.99471969001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50170.01413735003</v>
      </c>
      <c r="E19" s="315">
        <v>21665.691371529963</v>
      </c>
      <c r="F19" s="315">
        <v>536.62262607999992</v>
      </c>
      <c r="G19" s="315">
        <v>1392.0847158900001</v>
      </c>
      <c r="H19" s="315">
        <v>7539.740545659999</v>
      </c>
      <c r="I19" s="315">
        <v>0</v>
      </c>
      <c r="J19" s="315">
        <v>426.10249551000004</v>
      </c>
      <c r="K19" s="315">
        <v>567.03998191999995</v>
      </c>
      <c r="L19" s="316">
        <v>0</v>
      </c>
      <c r="M19" s="297">
        <f t="shared" si="0"/>
        <v>51988.20134875003</v>
      </c>
      <c r="N19" s="297">
        <f>+SUM(E19,H19,K19)</f>
        <v>29772.471899109962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4973.7169862649935</v>
      </c>
      <c r="E20" s="315">
        <v>2054.1817068100004</v>
      </c>
      <c r="F20" s="315">
        <v>9.7863385099999984</v>
      </c>
      <c r="G20" s="315">
        <v>1170.0727129649999</v>
      </c>
      <c r="H20" s="315">
        <v>788.90157918999989</v>
      </c>
      <c r="I20" s="315">
        <v>12.097759030000001</v>
      </c>
      <c r="J20" s="315">
        <v>232.06655661000002</v>
      </c>
      <c r="K20" s="315">
        <v>302.62997308000001</v>
      </c>
      <c r="L20" s="316">
        <v>15.170583690000001</v>
      </c>
      <c r="M20" s="297">
        <f t="shared" si="0"/>
        <v>6375.8562558399935</v>
      </c>
      <c r="N20" s="297">
        <f t="shared" si="0"/>
        <v>3145.7132590800002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61954.201197740025</v>
      </c>
      <c r="E21" s="296">
        <f t="shared" ref="E21:K21" si="1">+SUM(E18:E20)</f>
        <v>34733.406283539975</v>
      </c>
      <c r="F21" s="296">
        <f t="shared" si="1"/>
        <v>674.23866573999987</v>
      </c>
      <c r="G21" s="296">
        <f t="shared" si="1"/>
        <v>3430.5759174650002</v>
      </c>
      <c r="H21" s="296">
        <f t="shared" si="1"/>
        <v>16574.33591858</v>
      </c>
      <c r="I21" s="296">
        <f>+SUM(I18:I20)</f>
        <v>12.097759030000001</v>
      </c>
      <c r="J21" s="296">
        <f>+SUM(J18:J20)</f>
        <v>1413.4735457050001</v>
      </c>
      <c r="K21" s="296">
        <f t="shared" si="1"/>
        <v>1342.4376757599998</v>
      </c>
      <c r="L21" s="313">
        <f>+SUM(L18:L20)</f>
        <v>15.170583690000001</v>
      </c>
      <c r="M21" s="314">
        <f>+SUM(M18:M20)</f>
        <v>66798.250660910038</v>
      </c>
      <c r="N21" s="296">
        <f>+SUM(N18:N20)</f>
        <v>52650.179877879971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2019-10-01T14:03:20Z</dcterms:created>
  <dcterms:modified xsi:type="dcterms:W3CDTF">2019-10-01T14:03:21Z</dcterms:modified>
  <cp:category/>
</cp:coreProperties>
</file>