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H18" i="2"/>
  <c r="AS19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AS25" i="2" s="1"/>
  <c r="AS26" i="19" s="1"/>
  <c r="I25" i="2"/>
  <c r="J25" i="2"/>
  <c r="J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6" i="2"/>
  <c r="AS37" i="2"/>
  <c r="AS38" i="2"/>
  <c r="D39" i="2"/>
  <c r="E39" i="2"/>
  <c r="AS40" i="2" s="1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G19" i="42" s="1"/>
  <c r="H18" i="42"/>
  <c r="H19" i="42" s="1"/>
  <c r="I18" i="42"/>
  <c r="J18" i="42"/>
  <c r="J19" i="42" s="1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L32" i="42"/>
  <c r="L33" i="42" s="1"/>
  <c r="N32" i="42"/>
  <c r="O32" i="42"/>
  <c r="P32" i="42"/>
  <c r="Q32" i="42"/>
  <c r="R32" i="42"/>
  <c r="R42" i="42" s="1"/>
  <c r="R47" i="42" s="1"/>
  <c r="S32" i="42"/>
  <c r="T32" i="42"/>
  <c r="T42" i="42" s="1"/>
  <c r="T47" i="42" s="1"/>
  <c r="V32" i="42"/>
  <c r="W32" i="42"/>
  <c r="X32" i="42"/>
  <c r="Y32" i="42"/>
  <c r="Z32" i="42"/>
  <c r="Z42" i="42" s="1"/>
  <c r="Z47" i="42" s="1"/>
  <c r="AA32" i="42"/>
  <c r="AB32" i="42"/>
  <c r="AB42" i="42" s="1"/>
  <c r="AB47" i="42" s="1"/>
  <c r="AD32" i="42"/>
  <c r="AE32" i="42"/>
  <c r="AF32" i="42"/>
  <c r="AG32" i="42"/>
  <c r="AH32" i="42"/>
  <c r="AH42" i="42" s="1"/>
  <c r="AH47" i="42" s="1"/>
  <c r="AI32" i="42"/>
  <c r="AJ32" i="42"/>
  <c r="AJ42" i="42" s="1"/>
  <c r="AJ47" i="42" s="1"/>
  <c r="AL32" i="42"/>
  <c r="AM32" i="42"/>
  <c r="AN32" i="42"/>
  <c r="AO32" i="42"/>
  <c r="AP32" i="42"/>
  <c r="AP42" i="42" s="1"/>
  <c r="AP47" i="42" s="1"/>
  <c r="AQ32" i="42"/>
  <c r="AR32" i="42"/>
  <c r="AR42" i="42" s="1"/>
  <c r="AR47" i="42" s="1"/>
  <c r="H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H39" i="42"/>
  <c r="H40" i="42" s="1"/>
  <c r="I39" i="42"/>
  <c r="I40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S39" i="42"/>
  <c r="T39" i="42"/>
  <c r="U39" i="42"/>
  <c r="V39" i="42"/>
  <c r="V42" i="42" s="1"/>
  <c r="V47" i="42" s="1"/>
  <c r="X39" i="42"/>
  <c r="Y39" i="42"/>
  <c r="Y42" i="42" s="1"/>
  <c r="Z39" i="42"/>
  <c r="AA39" i="42"/>
  <c r="AB39" i="42"/>
  <c r="AC39" i="42"/>
  <c r="AD39" i="42"/>
  <c r="AD42" i="42" s="1"/>
  <c r="AD47" i="42" s="1"/>
  <c r="AF39" i="42"/>
  <c r="AG39" i="42"/>
  <c r="AG42" i="42" s="1"/>
  <c r="AH39" i="42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Q39" i="42"/>
  <c r="AR39" i="42"/>
  <c r="D40" i="42"/>
  <c r="L40" i="42"/>
  <c r="H42" i="42"/>
  <c r="H47" i="42" s="1"/>
  <c r="H48" i="42" s="1"/>
  <c r="K42" i="42"/>
  <c r="K47" i="42" s="1"/>
  <c r="K48" i="42" s="1"/>
  <c r="P42" i="42"/>
  <c r="P47" i="42" s="1"/>
  <c r="S42" i="42"/>
  <c r="S47" i="42" s="1"/>
  <c r="X42" i="42"/>
  <c r="X47" i="42" s="1"/>
  <c r="AA42" i="42"/>
  <c r="AA47" i="42" s="1"/>
  <c r="AF42" i="42"/>
  <c r="AF47" i="42" s="1"/>
  <c r="AI42" i="42"/>
  <c r="AI47" i="42" s="1"/>
  <c r="AN42" i="42"/>
  <c r="AN47" i="42" s="1"/>
  <c r="AQ42" i="42"/>
  <c r="AQ47" i="42" s="1"/>
  <c r="Y47" i="42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O21" i="14" s="1"/>
  <c r="M19" i="14"/>
  <c r="N19" i="14"/>
  <c r="O19" i="14"/>
  <c r="M20" i="14"/>
  <c r="N20" i="14"/>
  <c r="Q22" i="28" s="1"/>
  <c r="O20" i="14"/>
  <c r="R22" i="28" s="1"/>
  <c r="D21" i="14"/>
  <c r="E21" i="14"/>
  <c r="E23" i="28" s="1"/>
  <c r="F21" i="14"/>
  <c r="G21" i="14"/>
  <c r="G21" i="43" s="1"/>
  <c r="H21" i="14"/>
  <c r="I21" i="14"/>
  <c r="J21" i="14"/>
  <c r="J23" i="28" s="1"/>
  <c r="K21" i="14"/>
  <c r="M23" i="28" s="1"/>
  <c r="L21" i="14"/>
  <c r="M25" i="14"/>
  <c r="N25" i="14"/>
  <c r="O25" i="14"/>
  <c r="R27" i="28" s="1"/>
  <c r="M26" i="14"/>
  <c r="N26" i="14"/>
  <c r="O26" i="14"/>
  <c r="M27" i="14"/>
  <c r="N27" i="14"/>
  <c r="O27" i="14"/>
  <c r="D28" i="14"/>
  <c r="E28" i="14"/>
  <c r="F28" i="14"/>
  <c r="O28" i="14" s="1"/>
  <c r="G28" i="14"/>
  <c r="H28" i="14"/>
  <c r="I30" i="28" s="1"/>
  <c r="I28" i="14"/>
  <c r="J28" i="14"/>
  <c r="K28" i="14"/>
  <c r="L28" i="14"/>
  <c r="M28" i="14"/>
  <c r="M32" i="14"/>
  <c r="N32" i="14"/>
  <c r="O32" i="14"/>
  <c r="M33" i="14"/>
  <c r="N33" i="14"/>
  <c r="O33" i="14"/>
  <c r="M34" i="14"/>
  <c r="P36" i="28" s="1"/>
  <c r="N34" i="14"/>
  <c r="O34" i="14"/>
  <c r="D35" i="14"/>
  <c r="E35" i="14"/>
  <c r="F35" i="14"/>
  <c r="G35" i="14"/>
  <c r="H35" i="14"/>
  <c r="H37" i="28" s="1"/>
  <c r="I35" i="14"/>
  <c r="I37" i="28" s="1"/>
  <c r="J35" i="14"/>
  <c r="M35" i="14" s="1"/>
  <c r="K35" i="14"/>
  <c r="L35" i="14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P37" i="28" l="1"/>
  <c r="N28" i="14"/>
  <c r="Q30" i="28" s="1"/>
  <c r="M30" i="28"/>
  <c r="R23" i="28"/>
  <c r="O21" i="43"/>
  <c r="F40" i="42"/>
  <c r="F42" i="42"/>
  <c r="F47" i="42" s="1"/>
  <c r="F48" i="42" s="1"/>
  <c r="AS20" i="19"/>
  <c r="P30" i="28"/>
  <c r="P27" i="28"/>
  <c r="Q23" i="28"/>
  <c r="N21" i="43"/>
  <c r="AS19" i="19"/>
  <c r="AS18" i="42"/>
  <c r="G23" i="28"/>
  <c r="A6" i="14" s="1"/>
  <c r="P34" i="28"/>
  <c r="P35" i="28"/>
  <c r="P23" i="28"/>
  <c r="M21" i="43"/>
  <c r="F37" i="28"/>
  <c r="O35" i="14"/>
  <c r="R30" i="28"/>
  <c r="H23" i="28"/>
  <c r="I23" i="28"/>
  <c r="H21" i="43"/>
  <c r="O19" i="43"/>
  <c r="R21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P20" i="28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S42" i="2"/>
  <c r="AK42" i="2"/>
  <c r="AC42" i="2"/>
  <c r="U42" i="2"/>
  <c r="M42" i="2"/>
  <c r="E42" i="2"/>
  <c r="AS33" i="2"/>
  <c r="J42" i="42"/>
  <c r="J47" i="42" s="1"/>
  <c r="J48" i="42" s="1"/>
  <c r="AS32" i="2"/>
  <c r="I42" i="42"/>
  <c r="I47" i="42" s="1"/>
  <c r="I48" i="42" s="1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H46" i="2"/>
  <c r="H47" i="19" s="1"/>
  <c r="AS39" i="2"/>
  <c r="AS46" i="2" l="1"/>
  <c r="AS47" i="19" s="1"/>
  <c r="AS43" i="19"/>
  <c r="O23" i="28"/>
  <c r="AS40" i="19"/>
  <c r="AS39" i="42"/>
  <c r="AS42" i="42" s="1"/>
  <c r="AS47" i="42" s="1"/>
  <c r="AK46" i="2"/>
  <c r="AK47" i="19" s="1"/>
  <c r="AK43" i="19"/>
  <c r="G40" i="42"/>
  <c r="G42" i="42"/>
  <c r="G47" i="42" s="1"/>
  <c r="G48" i="42" s="1"/>
  <c r="AS33" i="19"/>
  <c r="AS32" i="42"/>
  <c r="K23" i="28"/>
  <c r="E8" i="27" s="1"/>
  <c r="R36" i="28"/>
  <c r="A3" i="14" s="1"/>
  <c r="R37" i="28"/>
  <c r="A4" i="14" s="1"/>
  <c r="E42" i="42"/>
  <c r="E47" i="42" s="1"/>
  <c r="E48" i="42" s="1"/>
  <c r="E33" i="42"/>
  <c r="E46" i="2"/>
  <c r="E47" i="19" s="1"/>
  <c r="E43" i="19"/>
  <c r="M46" i="2"/>
  <c r="M47" i="19" s="1"/>
  <c r="M43" i="19"/>
  <c r="A5" i="2" s="1"/>
  <c r="AS41" i="19"/>
  <c r="AS34" i="19"/>
  <c r="U46" i="2"/>
  <c r="U47" i="19" s="1"/>
  <c r="U43" i="19"/>
  <c r="AS47" i="2"/>
  <c r="AC46" i="2"/>
  <c r="AC47" i="19" s="1"/>
  <c r="AC43" i="19"/>
  <c r="E5" i="27" l="1"/>
  <c r="A7" i="2"/>
  <c r="A3" i="2"/>
  <c r="AS48" i="19"/>
  <c r="A6" i="2" s="1"/>
  <c r="T16" i="28"/>
  <c r="E6" i="27"/>
</calcChain>
</file>

<file path=xl/sharedStrings.xml><?xml version="1.0" encoding="utf-8"?>
<sst xmlns="http://schemas.openxmlformats.org/spreadsheetml/2006/main" count="949" uniqueCount="390">
  <si>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</si>
  <si>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</si>
  <si>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</si>
  <si>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</si>
  <si>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</si>
  <si>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</si>
  <si>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</si>
  <si>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</si>
  <si>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</si>
  <si>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</si>
  <si>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</si>
  <si>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</si>
  <si>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</si>
  <si>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</si>
  <si>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</si>
  <si>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</si>
  <si>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</si>
  <si>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</si>
  <si>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</si>
  <si>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</si>
  <si>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</si>
  <si>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</si>
  <si>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</si>
  <si>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</si>
  <si>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</si>
  <si>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</si>
  <si>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</si>
  <si>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</si>
  <si>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</si>
  <si>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</si>
  <si>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</si>
  <si>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</si>
  <si>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</si>
  <si>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</si>
  <si>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</si>
  <si>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</si>
  <si>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</si>
  <si>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</si>
  <si>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</si>
  <si>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</si>
  <si>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</si>
  <si>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</si>
  <si>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</si>
  <si>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</si>
  <si>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</si>
  <si>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</si>
  <si>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</si>
  <si>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</si>
  <si>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</si>
  <si>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</si>
  <si>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</si>
  <si>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</si>
  <si>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</si>
  <si>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</si>
  <si>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</si>
  <si>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</si>
  <si>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</si>
  <si>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</si>
  <si>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</si>
  <si>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</si>
  <si>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</si>
  <si>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</si>
  <si>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</si>
  <si>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</si>
  <si>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</si>
  <si>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</si>
  <si>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</si>
  <si>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</si>
  <si>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</si>
  <si>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</si>
  <si>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</si>
  <si>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</si>
  <si>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</si>
  <si>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</si>
  <si>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</si>
  <si>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</si>
  <si>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</si>
  <si>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</si>
  <si>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</si>
  <si>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</si>
  <si>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</si>
  <si>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</si>
  <si>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</si>
  <si>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</si>
  <si>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</si>
  <si>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</si>
  <si>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</si>
  <si>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</si>
  <si>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</si>
  <si>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</si>
  <si>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</si>
  <si>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</si>
  <si>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</si>
  <si>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</si>
  <si>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</si>
  <si>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</si>
  <si>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</si>
  <si>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</si>
  <si>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</si>
  <si>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</si>
  <si>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</si>
  <si>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</si>
  <si>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</si>
  <si>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</si>
  <si>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</si>
  <si>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</si>
  <si>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</si>
  <si>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</si>
  <si>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</si>
  <si>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</si>
  <si>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</si>
  <si>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</si>
  <si>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</si>
  <si>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</si>
  <si>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</si>
  <si>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</si>
  <si>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</si>
  <si>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</si>
  <si>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</si>
  <si>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</si>
  <si>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</si>
  <si>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</si>
  <si>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</si>
  <si>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</si>
  <si>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</si>
  <si>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</si>
  <si>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</si>
  <si>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</si>
  <si>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</si>
  <si>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</si>
  <si>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</si>
  <si>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</si>
  <si>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</si>
  <si>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</si>
  <si>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</si>
  <si>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</si>
  <si>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</si>
  <si>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</si>
  <si>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</si>
  <si>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</si>
  <si>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</si>
  <si>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</si>
  <si>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</si>
  <si>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</si>
  <si>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</si>
  <si>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</si>
  <si>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</si>
  <si>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</si>
  <si>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</si>
  <si>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</si>
  <si>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</si>
  <si>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</si>
  <si>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</si>
  <si>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</si>
  <si>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</si>
  <si>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</si>
  <si>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</si>
  <si>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</si>
  <si>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</si>
  <si>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</si>
  <si>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</si>
  <si>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</si>
  <si>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</si>
  <si>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</si>
  <si>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</si>
  <si>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</si>
  <si>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</si>
  <si>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</si>
  <si>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</si>
  <si>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</si>
  <si>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</si>
  <si>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</si>
  <si>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</si>
  <si>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</si>
  <si>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</si>
  <si>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</si>
  <si>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</si>
  <si>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</si>
  <si>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</si>
  <si>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</si>
  <si>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</si>
  <si>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</si>
  <si>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</si>
  <si>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</si>
  <si>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</si>
  <si>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</si>
  <si>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</si>
  <si>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</si>
  <si>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</si>
  <si>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</si>
  <si>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</si>
  <si>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</si>
  <si>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</si>
  <si>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</si>
  <si>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</si>
  <si>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</si>
  <si>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</si>
  <si>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</si>
  <si>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</si>
  <si>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</si>
  <si>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</si>
  <si>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</si>
  <si>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</si>
  <si>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</si>
  <si>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</si>
  <si>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</si>
  <si>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</si>
  <si>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июля  2010 года </t>
  </si>
  <si>
    <t>Nominal or notional principal amounts outstanding at end-July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</si>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</sst>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zoomScale="4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90" sqref="A90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229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246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214</v>
      </c>
    </row>
    <row r="26" spans="1:4">
      <c r="A26">
        <v>23</v>
      </c>
      <c r="B26" s="438" t="s">
        <v>259</v>
      </c>
      <c r="C26" s="439" t="s">
        <v>260</v>
      </c>
      <c r="D26" s="439" t="s">
        <v>246</v>
      </c>
    </row>
    <row r="27" spans="1:4">
      <c r="A27">
        <v>24</v>
      </c>
      <c r="B27" s="438" t="s">
        <v>261</v>
      </c>
      <c r="C27" s="439" t="s">
        <v>262</v>
      </c>
      <c r="D27" s="439" t="s">
        <v>221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221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214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317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229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214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214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12628.429953420002</v>
      </c>
      <c r="E18" s="315">
        <v>4938.929391550002</v>
      </c>
      <c r="F18" s="315">
        <v>624.36430983000002</v>
      </c>
      <c r="G18" s="315">
        <v>480.94533868999997</v>
      </c>
      <c r="H18" s="315">
        <v>7906.6550514700011</v>
      </c>
      <c r="I18" s="315">
        <v>0</v>
      </c>
      <c r="J18" s="315">
        <v>152.47126954999999</v>
      </c>
      <c r="K18" s="315">
        <v>94.888755799999998</v>
      </c>
      <c r="L18" s="316">
        <v>0</v>
      </c>
      <c r="M18" s="297">
        <f t="shared" ref="M18:O20" si="0">+SUM(D18,G18,J18)</f>
        <v>13261.846561660002</v>
      </c>
      <c r="N18" s="297">
        <f>+SUM(E18,H18,K18)</f>
        <v>12940.473198820004</v>
      </c>
      <c r="O18" s="297">
        <f>+SUM(F18,I18,L18)</f>
        <v>624.36430983000002</v>
      </c>
    </row>
    <row r="19" spans="1:15" s="17" customFormat="1" ht="18" customHeight="1">
      <c r="A19" s="24"/>
      <c r="B19" s="51" t="s">
        <v>106</v>
      </c>
      <c r="C19" s="25"/>
      <c r="D19" s="315">
        <v>32192.596924519923</v>
      </c>
      <c r="E19" s="315">
        <v>8337.3980746600064</v>
      </c>
      <c r="F19" s="315">
        <v>1037.92886894</v>
      </c>
      <c r="G19" s="315">
        <v>11621.495200779997</v>
      </c>
      <c r="H19" s="315">
        <v>7744.5870871400002</v>
      </c>
      <c r="I19" s="315">
        <v>0</v>
      </c>
      <c r="J19" s="315">
        <v>173.805589325</v>
      </c>
      <c r="K19" s="315">
        <v>122.19803269000001</v>
      </c>
      <c r="L19" s="316">
        <v>0</v>
      </c>
      <c r="M19" s="297">
        <f t="shared" si="0"/>
        <v>43987.897714624916</v>
      </c>
      <c r="N19" s="297">
        <f>+SUM(E19,H19,K19)</f>
        <v>16204.183194490006</v>
      </c>
      <c r="O19" s="297">
        <f>+SUM(F19,I19,L19)</f>
        <v>1037.92886894</v>
      </c>
    </row>
    <row r="20" spans="1:15" s="17" customFormat="1" ht="18" customHeight="1">
      <c r="A20" s="20"/>
      <c r="B20" s="51" t="s">
        <v>107</v>
      </c>
      <c r="C20" s="25"/>
      <c r="D20" s="315">
        <v>7137.1118526850032</v>
      </c>
      <c r="E20" s="315">
        <v>2309.9455560000001</v>
      </c>
      <c r="F20" s="315">
        <v>1083.9335453400001</v>
      </c>
      <c r="G20" s="315">
        <v>8688.1624356450011</v>
      </c>
      <c r="H20" s="315">
        <v>271.35283550000008</v>
      </c>
      <c r="I20" s="315">
        <v>12.097759030000001</v>
      </c>
      <c r="J20" s="315">
        <v>1819.9925152150001</v>
      </c>
      <c r="K20" s="315">
        <v>1185.3293522800002</v>
      </c>
      <c r="L20" s="316">
        <v>15.170583690000001</v>
      </c>
      <c r="M20" s="297">
        <f t="shared" si="0"/>
        <v>17645.266803545004</v>
      </c>
      <c r="N20" s="297">
        <f t="shared" si="0"/>
        <v>3766.6277437800009</v>
      </c>
      <c r="O20" s="297">
        <f t="shared" si="0"/>
        <v>1111.2018880600001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51958.138730624931</v>
      </c>
      <c r="E21" s="296">
        <f t="shared" ref="E21:K21" si="1">+SUM(E18:E20)</f>
        <v>15586.273022210009</v>
      </c>
      <c r="F21" s="296">
        <f t="shared" si="1"/>
        <v>2746.2267241099999</v>
      </c>
      <c r="G21" s="296">
        <f t="shared" si="1"/>
        <v>20790.602975114998</v>
      </c>
      <c r="H21" s="296">
        <f t="shared" si="1"/>
        <v>15922.594974110001</v>
      </c>
      <c r="I21" s="296">
        <f>+SUM(I18:I20)</f>
        <v>12.097759030000001</v>
      </c>
      <c r="J21" s="296">
        <f>+SUM(J18:J20)</f>
        <v>2146.2693740900004</v>
      </c>
      <c r="K21" s="296">
        <f t="shared" si="1"/>
        <v>1402.4161407700003</v>
      </c>
      <c r="L21" s="313">
        <f>+SUM(L18:L20)</f>
        <v>15.170583690000001</v>
      </c>
      <c r="M21" s="314">
        <f>+SUM(M18:M20)</f>
        <v>74895.011079829914</v>
      </c>
      <c r="N21" s="296">
        <f>+SUM(N18:N20)</f>
        <v>32911.284137090013</v>
      </c>
      <c r="O21" s="296">
        <f>+SUM(O18:O20)</f>
        <v>2773.4950668299998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="8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17765.005670000002</v>
      </c>
      <c r="E15" s="430">
        <f>OUT_1!E15</f>
        <v>2581.2381990700001</v>
      </c>
      <c r="F15" s="430">
        <f>OUT_1!F15</f>
        <v>8.1927947299999992</v>
      </c>
      <c r="G15" s="430">
        <f>OUT_1!G15</f>
        <v>53.491250700000002</v>
      </c>
      <c r="H15" s="430">
        <f>OUT_1!H15</f>
        <v>624.52053956999998</v>
      </c>
      <c r="I15" s="430">
        <f>OUT_1!I15</f>
        <v>1.3098839999999999E-2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15236.154193270007</v>
      </c>
      <c r="AK15" s="430">
        <f>OUT_1!AK15</f>
        <v>0</v>
      </c>
      <c r="AL15" s="430">
        <f>OUT_1!AL15</f>
        <v>0.18215243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78.640026719999994</v>
      </c>
      <c r="AS15" s="430">
        <f>OUT_1!AS15</f>
        <v>18185.189962665008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40125.394324080022</v>
      </c>
      <c r="E16" s="430">
        <f>OUT_1!E16</f>
        <v>11841.438730519991</v>
      </c>
      <c r="F16" s="430">
        <f>OUT_1!F16</f>
        <v>273.28792165999999</v>
      </c>
      <c r="G16" s="430">
        <f>OUT_1!G16</f>
        <v>41.665551789999995</v>
      </c>
      <c r="H16" s="430">
        <f>OUT_1!H16</f>
        <v>620.44026170999996</v>
      </c>
      <c r="I16" s="430">
        <f>OUT_1!I16</f>
        <v>18.449939000000001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0.87918259999999993</v>
      </c>
      <c r="R16" s="430">
        <f>OUT_1!R16</f>
        <v>8.6160340000000002E-2</v>
      </c>
      <c r="S16" s="430">
        <f>OUT_1!S16</f>
        <v>0</v>
      </c>
      <c r="T16" s="430">
        <f>OUT_1!T16</f>
        <v>11.9785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29917.283159130027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0.52747433999999993</v>
      </c>
      <c r="AR16" s="430">
        <f>OUT_1!AR16</f>
        <v>284.41653118000005</v>
      </c>
      <c r="AS16" s="430">
        <f>OUT_1!AS16</f>
        <v>41567.923868175014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8785.2470057700048</v>
      </c>
      <c r="E17" s="430">
        <f>OUT_1!E17</f>
        <v>4596.0457304100009</v>
      </c>
      <c r="F17" s="430">
        <f>OUT_1!F17</f>
        <v>79.260094489999986</v>
      </c>
      <c r="G17" s="430">
        <f>OUT_1!G17</f>
        <v>23.314019649999999</v>
      </c>
      <c r="H17" s="430">
        <f>OUT_1!H17</f>
        <v>979.27375782000001</v>
      </c>
      <c r="I17" s="430">
        <f>OUT_1!I17</f>
        <v>2.0658556400000001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25.722758800000001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6535.5074748299994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34.477885729999997</v>
      </c>
      <c r="AS17" s="430">
        <f>OUT_1!AS17</f>
        <v>10530.990954045003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66675.646999850025</v>
      </c>
      <c r="E18" s="430">
        <f>OUT_1!E18</f>
        <v>19018.722659999992</v>
      </c>
      <c r="F18" s="430">
        <f>OUT_1!F18</f>
        <v>360.74081087999997</v>
      </c>
      <c r="G18" s="430">
        <f>OUT_1!G18</f>
        <v>118.47082214</v>
      </c>
      <c r="H18" s="430">
        <f>OUT_1!H18</f>
        <v>2224.2345590999998</v>
      </c>
      <c r="I18" s="430">
        <f>OUT_1!I18</f>
        <v>20.528893480000001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0.87918259999999993</v>
      </c>
      <c r="R18" s="430">
        <f>OUT_1!R18</f>
        <v>8.6160340000000002E-2</v>
      </c>
      <c r="S18" s="430">
        <f>OUT_1!S18</f>
        <v>0</v>
      </c>
      <c r="T18" s="430">
        <f>OUT_1!T18</f>
        <v>11.9785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25.722758800000001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51688.944827230036</v>
      </c>
      <c r="AK18" s="430">
        <f>OUT_1!AK18</f>
        <v>0</v>
      </c>
      <c r="AL18" s="430">
        <f>OUT_1!AL18</f>
        <v>0.18215243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1.5947992899999999</v>
      </c>
      <c r="AR18" s="430">
        <f>OUT_1!AR18</f>
        <v>397.53444363000006</v>
      </c>
      <c r="AS18" s="430">
        <f>OUT_1!AS18</f>
        <v>70284.104784885028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66675.646999850025</v>
      </c>
      <c r="E19" s="436">
        <f t="shared" si="0"/>
        <v>19018.722659999992</v>
      </c>
      <c r="F19" s="436">
        <f t="shared" si="0"/>
        <v>360.74081087999997</v>
      </c>
      <c r="G19" s="436">
        <f t="shared" si="0"/>
        <v>118.47082214</v>
      </c>
      <c r="H19" s="436">
        <f t="shared" si="0"/>
        <v>2224.2345590999998</v>
      </c>
      <c r="I19" s="436">
        <f t="shared" si="0"/>
        <v>20.528893480000001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4542.0226757999999</v>
      </c>
      <c r="E29" s="430">
        <f>OUT_1!E29</f>
        <v>3879.0524186499997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8326.4619405999983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8387.6003901499989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15936.673103539995</v>
      </c>
      <c r="E30" s="430">
        <f>OUT_1!E30</f>
        <v>12182.4452821</v>
      </c>
      <c r="F30" s="430">
        <f>OUT_1!F30</f>
        <v>0</v>
      </c>
      <c r="G30" s="430">
        <f>OUT_1!G30</f>
        <v>860.35812338999995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9614.6073387199995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19366.082287929996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8863.8483551699992</v>
      </c>
      <c r="E31" s="430">
        <f>OUT_1!E31</f>
        <v>7845.1612627400009</v>
      </c>
      <c r="F31" s="430">
        <f>OUT_1!F31</f>
        <v>45.002819240000001</v>
      </c>
      <c r="G31" s="430">
        <f>OUT_1!G31</f>
        <v>860.35060239000018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328.86302078999995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8971.6130301649991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29342.544134509997</v>
      </c>
      <c r="E32" s="430">
        <f>OUT_1!E32</f>
        <v>23906.658963490001</v>
      </c>
      <c r="F32" s="430">
        <f>OUT_1!F32</f>
        <v>45.002819240000001</v>
      </c>
      <c r="G32" s="430">
        <f>OUT_1!G32</f>
        <v>1720.7087257800001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18269.932300109998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36725.295708244994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29342.544134509997</v>
      </c>
      <c r="E33" s="436">
        <f t="shared" si="1"/>
        <v>23906.658963490001</v>
      </c>
      <c r="F33" s="436">
        <f t="shared" si="1"/>
        <v>45.002819240000001</v>
      </c>
      <c r="G33" s="436">
        <f t="shared" si="1"/>
        <v>1720.7087257800001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245.99263366</v>
      </c>
      <c r="E36" s="430">
        <f>OUT_1!E36</f>
        <v>28.56050098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181.69260016999996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247.36002533999996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257.86481290999996</v>
      </c>
      <c r="E37" s="430">
        <f>OUT_1!E37</f>
        <v>38.138809099999996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126.66530204999998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296.00362201499996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2688.1970110100001</v>
      </c>
      <c r="E38" s="430">
        <f>OUT_1!E38</f>
        <v>361.50361345999994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2991.2842778600007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3020.4924511650006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3192.05445758</v>
      </c>
      <c r="E39" s="430">
        <f>OUT_1!E39</f>
        <v>428.20292353999992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3299.6421800800008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3563.8560985200002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428.20292353999992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32534.598592089998</v>
      </c>
      <c r="E42" s="430">
        <f t="shared" si="3"/>
        <v>24334.861887030002</v>
      </c>
      <c r="F42" s="430">
        <f t="shared" si="3"/>
        <v>100.98596094000001</v>
      </c>
      <c r="G42" s="430">
        <f t="shared" si="3"/>
        <v>1790.0562396800001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21569.57448019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40289.151806764996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99210.245591940024</v>
      </c>
      <c r="E47" s="431">
        <f t="shared" si="4"/>
        <v>43353.584547029997</v>
      </c>
      <c r="F47" s="431">
        <f t="shared" si="4"/>
        <v>461.72677181999995</v>
      </c>
      <c r="G47" s="431">
        <f t="shared" si="4"/>
        <v>1908.5270618200002</v>
      </c>
      <c r="H47" s="431">
        <f t="shared" si="4"/>
        <v>2224.2345590999998</v>
      </c>
      <c r="I47" s="431">
        <f t="shared" si="4"/>
        <v>20.528893480000001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0.87918259999999993</v>
      </c>
      <c r="R47" s="431">
        <f t="shared" si="4"/>
        <v>8.6160340000000002E-2</v>
      </c>
      <c r="S47" s="431">
        <f t="shared" si="4"/>
        <v>0</v>
      </c>
      <c r="T47" s="431">
        <f t="shared" si="4"/>
        <v>11.9785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25.722758800000001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73258.519307420036</v>
      </c>
      <c r="AK47" s="431">
        <f t="shared" si="4"/>
        <v>0</v>
      </c>
      <c r="AL47" s="431">
        <f t="shared" si="4"/>
        <v>0.18215243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1.5947992899999999</v>
      </c>
      <c r="AR47" s="431">
        <f t="shared" si="4"/>
        <v>645.76089723000007</v>
      </c>
      <c r="AS47" s="431">
        <f t="shared" si="4"/>
        <v>110573.25659165002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99210.245591940024</v>
      </c>
      <c r="E48" s="390">
        <f t="shared" si="5"/>
        <v>43353.584547029997</v>
      </c>
      <c r="F48" s="390">
        <f t="shared" si="5"/>
        <v>461.72677181999995</v>
      </c>
      <c r="G48" s="390">
        <f t="shared" si="5"/>
        <v>1908.5270618200002</v>
      </c>
      <c r="H48" s="390">
        <f t="shared" si="5"/>
        <v>2224.2345590999998</v>
      </c>
      <c r="I48" s="390">
        <f t="shared" si="5"/>
        <v>20.528893480000001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июля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12628.429953420002</v>
      </c>
      <c r="E18" s="430">
        <f>OUT_4!E18</f>
        <v>4938.929391550002</v>
      </c>
      <c r="F18" s="430">
        <f>OUT_4!F18</f>
        <v>624.36430983000002</v>
      </c>
      <c r="G18" s="430">
        <f>OUT_4!G18</f>
        <v>480.94533868999997</v>
      </c>
      <c r="H18" s="430">
        <f>OUT_4!H18</f>
        <v>7906.6550514700011</v>
      </c>
      <c r="I18" s="430">
        <f>OUT_4!I18</f>
        <v>0</v>
      </c>
      <c r="J18" s="430">
        <f>OUT_4!J18</f>
        <v>152.47126954999999</v>
      </c>
      <c r="K18" s="430">
        <f>OUT_4!K18</f>
        <v>94.888755799999998</v>
      </c>
      <c r="L18" s="430">
        <f>OUT_4!L18</f>
        <v>0</v>
      </c>
      <c r="M18" s="430">
        <f>OUT_4!M18</f>
        <v>13261.846561660002</v>
      </c>
      <c r="N18" s="430">
        <f>OUT_4!N18</f>
        <v>12940.473198820004</v>
      </c>
      <c r="O18" s="430">
        <f>OUT_4!O18</f>
        <v>624.36430983000002</v>
      </c>
    </row>
    <row r="19" spans="1:16" s="376" customFormat="1" ht="15">
      <c r="A19" s="385"/>
      <c r="B19" s="444" t="s">
        <v>158</v>
      </c>
      <c r="C19" s="445"/>
      <c r="D19" s="430">
        <f>OUT_4!D19</f>
        <v>32192.596924519923</v>
      </c>
      <c r="E19" s="430">
        <f>OUT_4!E19</f>
        <v>8337.3980746600064</v>
      </c>
      <c r="F19" s="430">
        <f>OUT_4!F19</f>
        <v>1037.92886894</v>
      </c>
      <c r="G19" s="430">
        <f>OUT_4!G19</f>
        <v>11621.495200779997</v>
      </c>
      <c r="H19" s="430">
        <f>OUT_4!H19</f>
        <v>7744.5870871400002</v>
      </c>
      <c r="I19" s="430">
        <f>OUT_4!I19</f>
        <v>0</v>
      </c>
      <c r="J19" s="430">
        <f>OUT_4!J19</f>
        <v>173.805589325</v>
      </c>
      <c r="K19" s="430">
        <f>OUT_4!K19</f>
        <v>122.19803269000001</v>
      </c>
      <c r="L19" s="430">
        <f>OUT_4!L19</f>
        <v>0</v>
      </c>
      <c r="M19" s="430">
        <f>OUT_4!M19</f>
        <v>43987.897714624916</v>
      </c>
      <c r="N19" s="430">
        <f>OUT_4!N19</f>
        <v>16204.183194490006</v>
      </c>
      <c r="O19" s="430">
        <f>OUT_4!O19</f>
        <v>1037.92886894</v>
      </c>
    </row>
    <row r="20" spans="1:16" s="376" customFormat="1" ht="15">
      <c r="A20" s="382"/>
      <c r="B20" s="386" t="s">
        <v>159</v>
      </c>
      <c r="C20" s="386"/>
      <c r="D20" s="430">
        <f>OUT_4!D20</f>
        <v>7137.1118526850032</v>
      </c>
      <c r="E20" s="430">
        <f>OUT_4!E20</f>
        <v>2309.9455560000001</v>
      </c>
      <c r="F20" s="430">
        <f>OUT_4!F20</f>
        <v>1083.9335453400001</v>
      </c>
      <c r="G20" s="430">
        <f>OUT_4!G20</f>
        <v>8688.1624356450011</v>
      </c>
      <c r="H20" s="430">
        <f>OUT_4!H20</f>
        <v>271.35283550000008</v>
      </c>
      <c r="I20" s="430">
        <f>OUT_4!I20</f>
        <v>12.097759030000001</v>
      </c>
      <c r="J20" s="430">
        <f>OUT_4!J20</f>
        <v>1819.9925152150001</v>
      </c>
      <c r="K20" s="430">
        <f>OUT_4!K20</f>
        <v>1185.3293522800002</v>
      </c>
      <c r="L20" s="430">
        <f>OUT_4!L20</f>
        <v>15.170583690000001</v>
      </c>
      <c r="M20" s="430">
        <f>OUT_4!M20</f>
        <v>17645.266803545004</v>
      </c>
      <c r="N20" s="430">
        <f>OUT_4!N20</f>
        <v>3766.6277437800009</v>
      </c>
      <c r="O20" s="430">
        <f>OUT_4!O20</f>
        <v>1111.2018880600001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51958.138730624931</v>
      </c>
      <c r="E21" s="431">
        <f>OUT_4!E21</f>
        <v>15586.273022210009</v>
      </c>
      <c r="F21" s="431">
        <f>OUT_4!F21</f>
        <v>2746.2267241099999</v>
      </c>
      <c r="G21" s="431">
        <f>OUT_4!G21</f>
        <v>20790.602975114998</v>
      </c>
      <c r="H21" s="431">
        <f>OUT_4!H21</f>
        <v>15922.594974110001</v>
      </c>
      <c r="I21" s="431">
        <f>OUT_4!I21</f>
        <v>12.097759030000001</v>
      </c>
      <c r="J21" s="431">
        <f>OUT_4!J21</f>
        <v>2146.2693740900004</v>
      </c>
      <c r="K21" s="431">
        <f>OUT_4!K21</f>
        <v>1402.4161407700003</v>
      </c>
      <c r="L21" s="431">
        <f>OUT_4!L21</f>
        <v>15.170583690000001</v>
      </c>
      <c r="M21" s="431">
        <f>OUT_4!M21</f>
        <v>74895.011079829914</v>
      </c>
      <c r="N21" s="431">
        <f>OUT_4!N21</f>
        <v>32911.284137090013</v>
      </c>
      <c r="O21" s="431">
        <f>OUT_4!O21</f>
        <v>2773.4950668299998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17765.005670000002</v>
      </c>
      <c r="E15" s="227">
        <v>2581.2381990700001</v>
      </c>
      <c r="F15" s="225">
        <v>8.1927947299999992</v>
      </c>
      <c r="G15" s="227">
        <v>53.491250700000002</v>
      </c>
      <c r="H15" s="227">
        <v>624.52053956999998</v>
      </c>
      <c r="I15" s="227">
        <v>1.3098839999999999E-2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15236.154193270007</v>
      </c>
      <c r="AK15" s="227"/>
      <c r="AL15" s="227">
        <v>0.18215243</v>
      </c>
      <c r="AM15" s="227"/>
      <c r="AN15" s="227"/>
      <c r="AO15" s="227"/>
      <c r="AP15" s="227"/>
      <c r="AQ15" s="227"/>
      <c r="AR15" s="227">
        <v>78.640026719999994</v>
      </c>
      <c r="AS15" s="295">
        <f>SUM(D15:AR15)/2</f>
        <v>18185.189962665008</v>
      </c>
    </row>
    <row r="16" spans="1:62" s="23" customFormat="1" ht="18" customHeight="1">
      <c r="A16" s="26"/>
      <c r="B16" s="51" t="s">
        <v>106</v>
      </c>
      <c r="C16" s="328"/>
      <c r="D16" s="227">
        <v>40125.394324080022</v>
      </c>
      <c r="E16" s="227">
        <v>11841.438730519991</v>
      </c>
      <c r="F16" s="227">
        <v>273.28792165999999</v>
      </c>
      <c r="G16" s="227">
        <v>41.665551789999995</v>
      </c>
      <c r="H16" s="227">
        <v>620.44026170999996</v>
      </c>
      <c r="I16" s="225">
        <v>18.449939000000001</v>
      </c>
      <c r="J16" s="227"/>
      <c r="K16" s="227"/>
      <c r="L16" s="227"/>
      <c r="M16" s="227"/>
      <c r="N16" s="227"/>
      <c r="O16" s="227"/>
      <c r="P16" s="227"/>
      <c r="Q16" s="227">
        <v>0.87918259999999993</v>
      </c>
      <c r="R16" s="227">
        <v>8.6160340000000002E-2</v>
      </c>
      <c r="S16" s="227"/>
      <c r="T16" s="227">
        <v>11.9785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29917.283159130027</v>
      </c>
      <c r="AK16" s="227"/>
      <c r="AL16" s="227"/>
      <c r="AM16" s="227"/>
      <c r="AN16" s="227"/>
      <c r="AO16" s="227"/>
      <c r="AP16" s="227"/>
      <c r="AQ16" s="227">
        <v>0.52747433999999993</v>
      </c>
      <c r="AR16" s="227">
        <v>284.41653118000005</v>
      </c>
      <c r="AS16" s="295">
        <f>SUM(D16:AR16)/2</f>
        <v>41567.923868175014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8785.2470057700048</v>
      </c>
      <c r="E17" s="227">
        <v>4596.0457304100009</v>
      </c>
      <c r="F17" s="227">
        <v>79.260094489999986</v>
      </c>
      <c r="G17" s="227">
        <v>23.314019649999999</v>
      </c>
      <c r="H17" s="227">
        <v>979.27375782000001</v>
      </c>
      <c r="I17" s="227">
        <v>2.0658556400000001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25.722758800000001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6535.5074748299994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34.477885729999997</v>
      </c>
      <c r="AS17" s="295">
        <f>SUM(D17:AR17)/2</f>
        <v>10530.990954045003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66675.646999850025</v>
      </c>
      <c r="E18" s="295">
        <f t="shared" si="0"/>
        <v>19018.722659999992</v>
      </c>
      <c r="F18" s="295">
        <f t="shared" si="0"/>
        <v>360.74081087999997</v>
      </c>
      <c r="G18" s="295">
        <f t="shared" si="0"/>
        <v>118.47082214</v>
      </c>
      <c r="H18" s="295">
        <f t="shared" si="0"/>
        <v>2224.2345590999998</v>
      </c>
      <c r="I18" s="295">
        <f t="shared" si="0"/>
        <v>20.528893480000001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0.87918259999999993</v>
      </c>
      <c r="R18" s="295">
        <f t="shared" si="0"/>
        <v>8.6160340000000002E-2</v>
      </c>
      <c r="S18" s="295">
        <f t="shared" si="0"/>
        <v>0</v>
      </c>
      <c r="T18" s="295">
        <f t="shared" si="0"/>
        <v>11.9785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25.722758800000001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51688.944827230036</v>
      </c>
      <c r="AK18" s="295">
        <f t="shared" si="0"/>
        <v>0</v>
      </c>
      <c r="AL18" s="295">
        <f t="shared" si="0"/>
        <v>0.18215243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1.5947992899999999</v>
      </c>
      <c r="AR18" s="295">
        <f t="shared" si="0"/>
        <v>397.53444363000006</v>
      </c>
      <c r="AS18" s="295">
        <f>SUM(D18:AR18)/2</f>
        <v>70284.104784885028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70284.104784885028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4542.0226757999999</v>
      </c>
      <c r="E29" s="227">
        <v>3879.0524186499997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8326.4619405999983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8387.6003901499989</v>
      </c>
    </row>
    <row r="30" spans="1:62" s="17" customFormat="1" ht="18" customHeight="1">
      <c r="A30" s="24"/>
      <c r="B30" s="51" t="s">
        <v>106</v>
      </c>
      <c r="C30" s="25"/>
      <c r="D30" s="227">
        <v>15936.673103539995</v>
      </c>
      <c r="E30" s="227">
        <v>12182.4452821</v>
      </c>
      <c r="F30" s="227"/>
      <c r="G30" s="227">
        <v>860.35812338999995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9614.6073387199995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19366.082287929996</v>
      </c>
    </row>
    <row r="31" spans="1:62" s="17" customFormat="1" ht="18" customHeight="1">
      <c r="A31" s="20"/>
      <c r="B31" s="51" t="s">
        <v>107</v>
      </c>
      <c r="C31" s="25"/>
      <c r="D31" s="227">
        <v>8863.8483551699992</v>
      </c>
      <c r="E31" s="227">
        <v>7845.1612627400009</v>
      </c>
      <c r="F31" s="227">
        <v>45.002819240000001</v>
      </c>
      <c r="G31" s="227">
        <v>860.35060239000018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328.86302078999995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8971.6130301649991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29342.544134509997</v>
      </c>
      <c r="E32" s="295">
        <f t="shared" si="2"/>
        <v>23906.658963490001</v>
      </c>
      <c r="F32" s="295">
        <f t="shared" si="2"/>
        <v>45.002819240000001</v>
      </c>
      <c r="G32" s="295">
        <f t="shared" si="2"/>
        <v>1720.7087257800001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18269.932300109998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36725.295708244994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36725.295708244994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245.99263366</v>
      </c>
      <c r="E36" s="227">
        <v>28.56050098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181.69260016999996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247.36002533999996</v>
      </c>
    </row>
    <row r="37" spans="1:62" s="17" customFormat="1" ht="18" customHeight="1">
      <c r="A37" s="24"/>
      <c r="B37" s="51" t="s">
        <v>106</v>
      </c>
      <c r="C37" s="25"/>
      <c r="D37" s="227">
        <v>257.86481290999996</v>
      </c>
      <c r="E37" s="227">
        <v>38.138809099999996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126.66530204999998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296.00362201499996</v>
      </c>
    </row>
    <row r="38" spans="1:62" s="17" customFormat="1" ht="18" customHeight="1">
      <c r="A38" s="20"/>
      <c r="B38" s="51" t="s">
        <v>107</v>
      </c>
      <c r="C38" s="25"/>
      <c r="D38" s="227">
        <v>2688.1970110100001</v>
      </c>
      <c r="E38" s="227">
        <v>361.50361345999994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2991.2842778600007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3020.4924511650006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3192.05445758</v>
      </c>
      <c r="E39" s="295">
        <f t="shared" si="3"/>
        <v>428.20292353999992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3299.6421800800008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3563.8560985200002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3563.8560985200002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32534.598592089998</v>
      </c>
      <c r="E42" s="295">
        <f>+SUM(E39,E32)</f>
        <v>24334.861887030002</v>
      </c>
      <c r="F42" s="295">
        <f>+SUM(F39,F32)</f>
        <v>100.98596094000001</v>
      </c>
      <c r="G42" s="295">
        <f>+SUM(G39,G32)</f>
        <v>1790.0562396800001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21569.57448019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40289.151806764996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99210.245591940024</v>
      </c>
      <c r="E46" s="296">
        <f t="shared" si="5"/>
        <v>43353.584547029997</v>
      </c>
      <c r="F46" s="296">
        <f t="shared" si="5"/>
        <v>461.72677181999995</v>
      </c>
      <c r="G46" s="296">
        <f t="shared" si="5"/>
        <v>1908.5270618200002</v>
      </c>
      <c r="H46" s="296">
        <f t="shared" si="5"/>
        <v>2224.2345590999998</v>
      </c>
      <c r="I46" s="296">
        <f t="shared" si="5"/>
        <v>20.528893480000001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0.87918259999999993</v>
      </c>
      <c r="R46" s="296">
        <f t="shared" si="5"/>
        <v>8.6160340000000002E-2</v>
      </c>
      <c r="S46" s="296">
        <f t="shared" si="5"/>
        <v>0</v>
      </c>
      <c r="T46" s="296">
        <f t="shared" si="5"/>
        <v>11.9785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25.722758800000001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73258.519307420036</v>
      </c>
      <c r="AK46" s="296">
        <f t="shared" si="5"/>
        <v>0</v>
      </c>
      <c r="AL46" s="296">
        <f t="shared" si="5"/>
        <v>0.18215243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1.5947992899999999</v>
      </c>
      <c r="AR46" s="296">
        <f t="shared" si="5"/>
        <v>645.76089723000007</v>
      </c>
      <c r="AS46" s="296">
        <f>+SUM(AS42,AS25,AS18,AS44)</f>
        <v>110573.25659165002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110573.25659165002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2019-10-01T14:39:33Z</dcterms:created>
  <dcterms:modified xsi:type="dcterms:W3CDTF">2019-10-01T14:39:33Z</dcterms:modified>
  <cp:category/>
</cp:coreProperties>
</file>